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2120" windowHeight="8448" activeTab="1"/>
  </bookViews>
  <sheets>
    <sheet name="Титульный лист" sheetId="1" r:id="rId1"/>
    <sheet name="1 день мл" sheetId="2" r:id="rId2"/>
    <sheet name="2 день мл" sheetId="3" r:id="rId3"/>
    <sheet name="3 день мл" sheetId="4" r:id="rId4"/>
    <sheet name="4 день мл" sheetId="5" r:id="rId5"/>
    <sheet name="5 день мл" sheetId="6" r:id="rId6"/>
    <sheet name="6 день мл" sheetId="7" r:id="rId7"/>
    <sheet name="7 день  мл" sheetId="8" r:id="rId8"/>
    <sheet name="8 день мл" sheetId="9" r:id="rId9"/>
    <sheet name="9 день мл" sheetId="10" r:id="rId10"/>
    <sheet name="10 день мл" sheetId="11" r:id="rId11"/>
    <sheet name="Лист2" sheetId="12" r:id="rId12"/>
    <sheet name="Лист3" sheetId="13" r:id="rId13"/>
  </sheets>
  <definedNames/>
  <calcPr fullCalcOnLoad="1"/>
</workbook>
</file>

<file path=xl/sharedStrings.xml><?xml version="1.0" encoding="utf-8"?>
<sst xmlns="http://schemas.openxmlformats.org/spreadsheetml/2006/main" count="615" uniqueCount="168">
  <si>
    <t>№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</si>
  <si>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</si>
  <si>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</si>
  <si>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</si>
  <si>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</si>
  <si>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</si>
  <si>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</si>
  <si>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</si>
  <si>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</si>
  <si>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</si>
  <si>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</si>
  <si>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</si>
  <si>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</si>
  <si>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</si>
  <si>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</si>
  <si>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</si>
  <si>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</si>
  <si>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</si>
  <si>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</si>
  <si>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Каша манная мол. вязк.</t>
  </si>
  <si>
    <t>Яйцо вареное</t>
  </si>
  <si>
    <t>Хлеб пшеничный</t>
  </si>
  <si>
    <t>Чай</t>
  </si>
  <si>
    <t>Масло</t>
  </si>
  <si>
    <t>ИТОГ</t>
  </si>
  <si>
    <t>ОБЕД</t>
  </si>
  <si>
    <t>Плов из отварной птицы</t>
  </si>
  <si>
    <t>Горошек зеленый</t>
  </si>
  <si>
    <t>Сок</t>
  </si>
  <si>
    <t>УЖИН</t>
  </si>
  <si>
    <t>Котлеты</t>
  </si>
  <si>
    <t xml:space="preserve">Сыр </t>
  </si>
  <si>
    <t>Кофейный напиток</t>
  </si>
  <si>
    <t xml:space="preserve"> СОННИК</t>
  </si>
  <si>
    <t>Фрукты</t>
  </si>
  <si>
    <t>ИТОГ ЗА ДЕНЬ</t>
  </si>
  <si>
    <t>Чай с лимоном</t>
  </si>
  <si>
    <t>Печенье</t>
  </si>
  <si>
    <t>Гуляш из говядины</t>
  </si>
  <si>
    <t>Каша пшенич. рассыпч.</t>
  </si>
  <si>
    <t>Вареники ленивые</t>
  </si>
  <si>
    <t>Ряженка</t>
  </si>
  <si>
    <t>Рыба туш. в том. с овощ.</t>
  </si>
  <si>
    <t>Картофель отварной</t>
  </si>
  <si>
    <t>Колбаса отварная</t>
  </si>
  <si>
    <t>Суп карт. с бобовыми</t>
  </si>
  <si>
    <t>Птица отварная</t>
  </si>
  <si>
    <t>Капуста тушеная</t>
  </si>
  <si>
    <t>Пюре картофельное</t>
  </si>
  <si>
    <t>Какао  с молоком</t>
  </si>
  <si>
    <t>Йогурт</t>
  </si>
  <si>
    <t>Сырники из творога</t>
  </si>
  <si>
    <t>Каша "Дружба"</t>
  </si>
  <si>
    <t>Курица в соусе с том</t>
  </si>
  <si>
    <t>Икра кабачковая</t>
  </si>
  <si>
    <t>Макар. отвар. с овощ.</t>
  </si>
  <si>
    <t>Суп мол. с мак. издел.</t>
  </si>
  <si>
    <t>Сельдь с луком</t>
  </si>
  <si>
    <t>Суп карт. с мяс. фрик.</t>
  </si>
  <si>
    <t>Рыба отварная</t>
  </si>
  <si>
    <t>Рассольник ленинградс.</t>
  </si>
  <si>
    <t>Рагу из овощей</t>
  </si>
  <si>
    <t>Каша ман. мол. с изюм</t>
  </si>
  <si>
    <t>Суп молочн с крупой</t>
  </si>
  <si>
    <t>Борщ с кап. и картоф.</t>
  </si>
  <si>
    <t>Плов вегетарианский</t>
  </si>
  <si>
    <t>Соус сметанный.</t>
  </si>
  <si>
    <t>100/3</t>
  </si>
  <si>
    <t>Сок овощной</t>
  </si>
  <si>
    <t>Кефир</t>
  </si>
  <si>
    <t>Каша мол пшенная жидк</t>
  </si>
  <si>
    <t>Молоко</t>
  </si>
  <si>
    <t>Овощи консервиров.</t>
  </si>
  <si>
    <t>Оладьи из творога</t>
  </si>
  <si>
    <t>Суп картофельный с рыбой</t>
  </si>
  <si>
    <t>Свекла тушен. с яблоками</t>
  </si>
  <si>
    <t>Омлет с сыром</t>
  </si>
  <si>
    <t>Морковь тушен. с черносл.</t>
  </si>
  <si>
    <t>Макароны запечен. с сыром</t>
  </si>
  <si>
    <t>150/4</t>
  </si>
  <si>
    <t>200/130</t>
  </si>
  <si>
    <t>250/180/3</t>
  </si>
  <si>
    <t>80/74</t>
  </si>
  <si>
    <t>100/4</t>
  </si>
  <si>
    <t>150/5</t>
  </si>
  <si>
    <t>185/6</t>
  </si>
  <si>
    <t>100/6</t>
  </si>
  <si>
    <t>Чай с молоком</t>
  </si>
  <si>
    <t>200/50</t>
  </si>
  <si>
    <t>75/70/2</t>
  </si>
  <si>
    <t>150/6</t>
  </si>
  <si>
    <t>25\5</t>
  </si>
  <si>
    <t>200/150</t>
  </si>
  <si>
    <t>205/140/4</t>
  </si>
  <si>
    <t>100/80</t>
  </si>
  <si>
    <t>155/90/4</t>
  </si>
  <si>
    <t>205/150/4</t>
  </si>
  <si>
    <t>100/93</t>
  </si>
  <si>
    <t>205/150/5</t>
  </si>
  <si>
    <t>50/5</t>
  </si>
  <si>
    <t>Неделя: первая</t>
  </si>
  <si>
    <t>День: понедельник</t>
  </si>
  <si>
    <t>Сезон: летне-осенний</t>
  </si>
  <si>
    <t>ЗАВТРАК 2</t>
  </si>
  <si>
    <t>День: вторник</t>
  </si>
  <si>
    <t>День: среда</t>
  </si>
  <si>
    <t>День: четверг</t>
  </si>
  <si>
    <t>День: пятница</t>
  </si>
  <si>
    <t>Сыр порционно</t>
  </si>
  <si>
    <t>Сок фруктовый</t>
  </si>
  <si>
    <t>Запеканка из творога</t>
  </si>
  <si>
    <t>Соус сметанный</t>
  </si>
  <si>
    <t>Фрукты свежие</t>
  </si>
  <si>
    <t xml:space="preserve">Сыр порционно </t>
  </si>
  <si>
    <t>Кисломолочный продукт</t>
  </si>
  <si>
    <t>Рацион: воспитанники 7-11прих.</t>
  </si>
  <si>
    <t xml:space="preserve">№ </t>
  </si>
  <si>
    <t>Тефтели из гов. с рисом</t>
  </si>
  <si>
    <t>Колбасн. изд.,зап. в тесте</t>
  </si>
  <si>
    <t xml:space="preserve">                            </t>
  </si>
  <si>
    <t xml:space="preserve"> ЗАВТРАК 2</t>
  </si>
  <si>
    <t xml:space="preserve">                   </t>
  </si>
  <si>
    <t xml:space="preserve">                                                                                                      </t>
  </si>
  <si>
    <t xml:space="preserve">             </t>
  </si>
  <si>
    <t xml:space="preserve">                                                   </t>
  </si>
  <si>
    <t xml:space="preserve">                                                                                                                                                          </t>
  </si>
  <si>
    <t xml:space="preserve">         </t>
  </si>
  <si>
    <t xml:space="preserve">                                                                        </t>
  </si>
  <si>
    <t>Оладьи из печени</t>
  </si>
  <si>
    <t>День:понедельник</t>
  </si>
  <si>
    <t>Неделя: вторая</t>
  </si>
  <si>
    <t>День:вторник</t>
  </si>
  <si>
    <t>Биточки(котлеты) рыбные</t>
  </si>
  <si>
    <t>Компот из яблок с лимоном</t>
  </si>
  <si>
    <t>День:среда</t>
  </si>
  <si>
    <t>ЗАВТРАК  2</t>
  </si>
  <si>
    <t>Ватрушка с джемом</t>
  </si>
  <si>
    <t>9 ДЕНЬ</t>
  </si>
  <si>
    <t>10 ДЕНЬ</t>
  </si>
  <si>
    <t>Икра свекольная</t>
  </si>
  <si>
    <t>Пудинг творожный запечен.</t>
  </si>
  <si>
    <t>Молоко сгущенное с сахаром</t>
  </si>
  <si>
    <t>Каша гречневая рассыпчатая</t>
  </si>
  <si>
    <t>Рацион: воспитанники 7-10 прих.</t>
  </si>
  <si>
    <t>8 ДЕНЬ</t>
  </si>
  <si>
    <t>7 ДЕНЬ</t>
  </si>
  <si>
    <t>6 ДЕНЬ</t>
  </si>
  <si>
    <t>5 ДЕНЬ</t>
  </si>
  <si>
    <t>4 ДЕНЬ</t>
  </si>
  <si>
    <t>3 ДЕНЬ</t>
  </si>
  <si>
    <t>2 ДЕНЬ</t>
  </si>
  <si>
    <t>1 ДЕНЬ</t>
  </si>
  <si>
    <t>Хлеб ржано-пшеничный</t>
  </si>
  <si>
    <t>Котлета мясная</t>
  </si>
  <si>
    <t>Биточки(котлеты) из мяса</t>
  </si>
  <si>
    <t>Кондитерские изделия б/к.</t>
  </si>
  <si>
    <t>Молоко кипяченное</t>
  </si>
  <si>
    <t>Компот из с/ф.</t>
  </si>
  <si>
    <t>Суп крестьян с крупой</t>
  </si>
  <si>
    <t>Икра свекольная с чесноком</t>
  </si>
  <si>
    <t>Сосиски(колбаса) отварные</t>
  </si>
  <si>
    <t>Кисель из джема(повидла)</t>
  </si>
  <si>
    <t>Сезон: зимне-весенний</t>
  </si>
  <si>
    <t>Овощи натур. соленые</t>
  </si>
  <si>
    <t>Капуста квашеная с луком</t>
  </si>
  <si>
    <t>Овощи натур.соленые</t>
  </si>
  <si>
    <t>Свекла отварная</t>
  </si>
  <si>
    <t>Огурцы соленые с луком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</si>
</sst>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0" fontId="0" fillId="6" borderId="0" applyNumberFormat="0" applyBorder="0" applyAlignment="0" applyProtection="0"/>
    <xf numFmtId="0" fontId="20" fillId="7" borderId="0" applyNumberFormat="0" applyBorder="0" applyAlignment="0" applyProtection="0"/>
    <xf numFmtId="0" fontId="0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8" borderId="0" applyNumberFormat="0" applyBorder="0" applyAlignment="0" applyProtection="0"/>
    <xf numFmtId="0" fontId="20" fillId="20" borderId="0" applyNumberFormat="0" applyBorder="0" applyAlignment="0" applyProtection="0"/>
    <xf numFmtId="0" fontId="0" fillId="1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16" borderId="0" applyNumberFormat="0" applyBorder="0" applyAlignment="0" applyProtection="0"/>
    <xf numFmtId="0" fontId="21" fillId="26" borderId="0" applyNumberFormat="0" applyBorder="0" applyAlignment="0" applyProtection="0"/>
    <xf numFmtId="0" fontId="1" fillId="18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39" borderId="7" applyNumberFormat="0" applyAlignment="0" applyProtection="0"/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6" borderId="14" xfId="0" applyFont="1" applyFill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 horizontal="right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right"/>
      <protection locked="0"/>
    </xf>
    <xf numFmtId="0" fontId="18" fillId="6" borderId="15" xfId="0" applyFont="1" applyFill="1" applyBorder="1" applyAlignment="1" applyProtection="1">
      <alignment horizontal="center"/>
      <protection/>
    </xf>
    <xf numFmtId="0" fontId="19" fillId="6" borderId="16" xfId="0" applyFont="1" applyFill="1" applyBorder="1" applyAlignment="1" applyProtection="1">
      <alignment horizontal="center" vertical="center"/>
      <protection/>
    </xf>
    <xf numFmtId="0" fontId="19" fillId="6" borderId="17" xfId="0" applyFont="1" applyFill="1" applyBorder="1" applyAlignment="1" applyProtection="1">
      <alignment horizontal="center" vertical="center"/>
      <protection/>
    </xf>
    <xf numFmtId="0" fontId="19" fillId="6" borderId="18" xfId="0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right"/>
      <protection locked="0"/>
    </xf>
    <xf numFmtId="0" fontId="19" fillId="0" borderId="17" xfId="0" applyFont="1" applyBorder="1" applyAlignment="1" applyProtection="1">
      <alignment horizontal="right"/>
      <protection locked="0"/>
    </xf>
    <xf numFmtId="0" fontId="19" fillId="0" borderId="18" xfId="0" applyFont="1" applyBorder="1" applyAlignment="1" applyProtection="1">
      <alignment horizontal="right"/>
      <protection locked="0"/>
    </xf>
    <xf numFmtId="0" fontId="17" fillId="0" borderId="19" xfId="0" applyFont="1" applyBorder="1" applyAlignment="1" applyProtection="1">
      <alignment horizontal="center" vertical="top"/>
      <protection locked="0"/>
    </xf>
    <xf numFmtId="0" fontId="17" fillId="0" borderId="20" xfId="0" applyFont="1" applyBorder="1" applyAlignment="1" applyProtection="1">
      <alignment horizontal="center" vertical="top"/>
      <protection locked="0"/>
    </xf>
    <xf numFmtId="0" fontId="17" fillId="0" borderId="21" xfId="0" applyFont="1" applyBorder="1" applyAlignment="1" applyProtection="1">
      <alignment horizontal="center" vertical="top"/>
      <protection locked="0"/>
    </xf>
    <xf numFmtId="0" fontId="17" fillId="0" borderId="22" xfId="0" applyFont="1" applyBorder="1" applyAlignment="1" applyProtection="1">
      <alignment horizontal="center" vertical="top"/>
      <protection locked="0"/>
    </xf>
    <xf numFmtId="0" fontId="17" fillId="0" borderId="23" xfId="0" applyFont="1" applyBorder="1" applyAlignment="1" applyProtection="1">
      <alignment horizontal="center" vertical="top"/>
      <protection locked="0"/>
    </xf>
    <xf numFmtId="0" fontId="17" fillId="0" borderId="24" xfId="0" applyFont="1" applyBorder="1" applyAlignment="1" applyProtection="1">
      <alignment horizontal="center" vertical="top"/>
      <protection locked="0"/>
    </xf>
    <xf numFmtId="1" fontId="18" fillId="0" borderId="14" xfId="0" applyNumberFormat="1" applyFont="1" applyBorder="1" applyAlignment="1" applyProtection="1">
      <alignment horizontal="center"/>
      <protection locked="0"/>
    </xf>
    <xf numFmtId="16" fontId="18" fillId="0" borderId="14" xfId="0" applyNumberFormat="1" applyFont="1" applyBorder="1" applyAlignment="1" applyProtection="1">
      <alignment horizontal="center"/>
      <protection locked="0"/>
    </xf>
    <xf numFmtId="0" fontId="18" fillId="0" borderId="14" xfId="0" applyNumberFormat="1" applyFont="1" applyBorder="1" applyAlignment="1" applyProtection="1">
      <alignment horizontal="center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14</xdr:col>
      <xdr:colOff>542925</xdr:colOff>
      <xdr:row>38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029700" cy="741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N46" sqref="N4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F1:BE43"/>
  <sheetViews>
    <sheetView zoomScalePageLayoutView="0" workbookViewId="0" topLeftCell="E1">
      <selection activeCell="F3" sqref="F3:N3"/>
    </sheetView>
  </sheetViews>
  <sheetFormatPr defaultColWidth="9.140625" defaultRowHeight="15"/>
  <cols>
    <col min="1" max="1" width="3.00390625" style="0" customWidth="1"/>
    <col min="2" max="2" width="2.28125" style="0" customWidth="1"/>
    <col min="3" max="3" width="2.57421875" style="0" hidden="1" customWidth="1"/>
    <col min="4" max="4" width="3.28125" style="0" customWidth="1"/>
    <col min="5" max="5" width="0.13671875" style="0" customWidth="1"/>
    <col min="6" max="7" width="3.8515625" style="0" customWidth="1"/>
    <col min="8" max="8" width="0.5625" style="0" customWidth="1"/>
    <col min="9" max="9" width="4.28125" style="0" hidden="1" customWidth="1"/>
    <col min="10" max="10" width="0.13671875" style="0" customWidth="1"/>
    <col min="11" max="11" width="0.5625" style="0" customWidth="1"/>
    <col min="12" max="12" width="9.140625" style="0" hidden="1" customWidth="1"/>
    <col min="16" max="16" width="9.140625" style="0" hidden="1" customWidth="1"/>
    <col min="18" max="18" width="0.13671875" style="0" customWidth="1"/>
    <col min="20" max="20" width="3.57421875" style="0" customWidth="1"/>
    <col min="21" max="21" width="9.140625" style="0" hidden="1" customWidth="1"/>
    <col min="22" max="22" width="7.7109375" style="0" customWidth="1"/>
    <col min="23" max="24" width="9.140625" style="0" hidden="1" customWidth="1"/>
    <col min="25" max="25" width="8.28125" style="0" customWidth="1"/>
    <col min="26" max="27" width="9.140625" style="0" hidden="1" customWidth="1"/>
    <col min="29" max="29" width="7.421875" style="0" customWidth="1"/>
    <col min="30" max="30" width="4.8515625" style="0" hidden="1" customWidth="1"/>
    <col min="31" max="33" width="9.140625" style="0" hidden="1" customWidth="1"/>
    <col min="34" max="34" width="8.57421875" style="0" customWidth="1"/>
    <col min="35" max="36" width="9.140625" style="0" hidden="1" customWidth="1"/>
    <col min="37" max="37" width="8.57421875" style="0" customWidth="1"/>
    <col min="38" max="39" width="9.140625" style="0" hidden="1" customWidth="1"/>
    <col min="40" max="40" width="7.28125" style="0" customWidth="1"/>
    <col min="41" max="42" width="9.140625" style="0" hidden="1" customWidth="1"/>
    <col min="43" max="43" width="6.00390625" style="0" customWidth="1"/>
    <col min="44" max="45" width="9.140625" style="0" hidden="1" customWidth="1"/>
    <col min="46" max="46" width="7.140625" style="0" customWidth="1"/>
    <col min="47" max="48" width="9.140625" style="0" hidden="1" customWidth="1"/>
    <col min="49" max="49" width="7.28125" style="0" customWidth="1"/>
    <col min="50" max="51" width="9.140625" style="0" hidden="1" customWidth="1"/>
    <col min="52" max="52" width="7.140625" style="0" customWidth="1"/>
    <col min="53" max="54" width="9.140625" style="0" hidden="1" customWidth="1"/>
    <col min="55" max="55" width="3.7109375" style="0" customWidth="1"/>
    <col min="56" max="56" width="9.140625" style="0" hidden="1" customWidth="1"/>
    <col min="57" max="57" width="3.00390625" style="0" customWidth="1"/>
  </cols>
  <sheetData>
    <row r="1" ht="14.25">
      <c r="S1" t="s">
        <v>130</v>
      </c>
    </row>
    <row r="2" ht="14.25">
      <c r="F2" t="s">
        <v>106</v>
      </c>
    </row>
    <row r="3" ht="14.25">
      <c r="F3" t="s">
        <v>162</v>
      </c>
    </row>
    <row r="4" ht="14.25">
      <c r="F4" t="s">
        <v>143</v>
      </c>
    </row>
    <row r="5" spans="6:57" ht="14.25">
      <c r="F5" s="25" t="s">
        <v>137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</row>
    <row r="6" spans="6:57" ht="14.25"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0"/>
    </row>
    <row r="7" spans="6:57" ht="15">
      <c r="F7" s="12" t="s">
        <v>0</v>
      </c>
      <c r="G7" s="12"/>
      <c r="H7" s="13" t="s">
        <v>1</v>
      </c>
      <c r="I7" s="13"/>
      <c r="J7" s="13"/>
      <c r="K7" s="13"/>
      <c r="L7" s="13"/>
      <c r="M7" s="13"/>
      <c r="N7" s="13"/>
      <c r="O7" s="13"/>
      <c r="P7" s="13"/>
      <c r="Q7" s="13" t="s">
        <v>2</v>
      </c>
      <c r="R7" s="13"/>
      <c r="S7" s="12" t="s">
        <v>3</v>
      </c>
      <c r="T7" s="12"/>
      <c r="U7" s="12"/>
      <c r="V7" s="12"/>
      <c r="W7" s="12"/>
      <c r="X7" s="12"/>
      <c r="Y7" s="12"/>
      <c r="Z7" s="12"/>
      <c r="AA7" s="12"/>
      <c r="AB7" s="13" t="s">
        <v>4</v>
      </c>
      <c r="AC7" s="13"/>
      <c r="AD7" s="13"/>
      <c r="AE7" s="13"/>
      <c r="AF7" s="13"/>
      <c r="AG7" s="13"/>
      <c r="AH7" s="12" t="s">
        <v>5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 t="s">
        <v>6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6:57" ht="14.25"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2" t="s">
        <v>7</v>
      </c>
      <c r="T8" s="12"/>
      <c r="U8" s="12"/>
      <c r="V8" s="12" t="s">
        <v>8</v>
      </c>
      <c r="W8" s="12"/>
      <c r="X8" s="12"/>
      <c r="Y8" s="12" t="s">
        <v>9</v>
      </c>
      <c r="Z8" s="12"/>
      <c r="AA8" s="12"/>
      <c r="AB8" s="13"/>
      <c r="AC8" s="13"/>
      <c r="AD8" s="13"/>
      <c r="AE8" s="13"/>
      <c r="AF8" s="13"/>
      <c r="AG8" s="13"/>
      <c r="AH8" s="12" t="s">
        <v>10</v>
      </c>
      <c r="AI8" s="12"/>
      <c r="AJ8" s="12"/>
      <c r="AK8" s="12" t="s">
        <v>11</v>
      </c>
      <c r="AL8" s="12"/>
      <c r="AM8" s="12"/>
      <c r="AN8" s="12" t="s">
        <v>12</v>
      </c>
      <c r="AO8" s="12"/>
      <c r="AP8" s="12"/>
      <c r="AQ8" s="12" t="s">
        <v>13</v>
      </c>
      <c r="AR8" s="12"/>
      <c r="AS8" s="12"/>
      <c r="AT8" s="12" t="s">
        <v>14</v>
      </c>
      <c r="AU8" s="12"/>
      <c r="AV8" s="12"/>
      <c r="AW8" s="12" t="s">
        <v>15</v>
      </c>
      <c r="AX8" s="12"/>
      <c r="AY8" s="12"/>
      <c r="AZ8" s="12" t="s">
        <v>16</v>
      </c>
      <c r="BA8" s="12"/>
      <c r="BB8" s="12"/>
      <c r="BC8" s="12" t="s">
        <v>17</v>
      </c>
      <c r="BD8" s="12"/>
      <c r="BE8" s="12"/>
    </row>
    <row r="9" spans="6:57" ht="14.25"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6:57" ht="15">
      <c r="F10" s="8">
        <v>1</v>
      </c>
      <c r="G10" s="8"/>
      <c r="H10" s="8">
        <v>2</v>
      </c>
      <c r="I10" s="8"/>
      <c r="J10" s="8"/>
      <c r="K10" s="8"/>
      <c r="L10" s="8"/>
      <c r="M10" s="8"/>
      <c r="N10" s="8"/>
      <c r="O10" s="8"/>
      <c r="P10" s="8"/>
      <c r="Q10" s="8">
        <v>3</v>
      </c>
      <c r="R10" s="8"/>
      <c r="S10" s="8">
        <v>4</v>
      </c>
      <c r="T10" s="8"/>
      <c r="U10" s="8"/>
      <c r="V10" s="8">
        <v>5</v>
      </c>
      <c r="W10" s="8"/>
      <c r="X10" s="8"/>
      <c r="Y10" s="8">
        <v>6</v>
      </c>
      <c r="Z10" s="8"/>
      <c r="AA10" s="8"/>
      <c r="AB10" s="8">
        <v>7</v>
      </c>
      <c r="AC10" s="8"/>
      <c r="AD10" s="8"/>
      <c r="AE10" s="8"/>
      <c r="AF10" s="8"/>
      <c r="AG10" s="8"/>
      <c r="AH10" s="8">
        <v>8</v>
      </c>
      <c r="AI10" s="8"/>
      <c r="AJ10" s="8"/>
      <c r="AK10" s="8">
        <v>9</v>
      </c>
      <c r="AL10" s="8"/>
      <c r="AM10" s="8"/>
      <c r="AN10" s="8">
        <v>10</v>
      </c>
      <c r="AO10" s="8"/>
      <c r="AP10" s="8"/>
      <c r="AQ10" s="8">
        <v>11</v>
      </c>
      <c r="AR10" s="8"/>
      <c r="AS10" s="8"/>
      <c r="AT10" s="8">
        <v>12</v>
      </c>
      <c r="AU10" s="8"/>
      <c r="AV10" s="8"/>
      <c r="AW10" s="8">
        <v>13</v>
      </c>
      <c r="AX10" s="8"/>
      <c r="AY10" s="8"/>
      <c r="AZ10" s="8">
        <v>14</v>
      </c>
      <c r="BA10" s="8"/>
      <c r="BB10" s="8"/>
      <c r="BC10" s="8">
        <v>15</v>
      </c>
      <c r="BD10" s="8"/>
      <c r="BE10" s="8"/>
    </row>
    <row r="11" spans="6:57" ht="15" hidden="1">
      <c r="F11" s="11" t="s">
        <v>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6:57" ht="15" hidden="1">
      <c r="F12" s="8">
        <v>1</v>
      </c>
      <c r="G12" s="8"/>
      <c r="H12" s="8" t="s">
        <v>62</v>
      </c>
      <c r="I12" s="8"/>
      <c r="J12" s="8"/>
      <c r="K12" s="8"/>
      <c r="L12" s="8"/>
      <c r="M12" s="8"/>
      <c r="N12" s="8"/>
      <c r="O12" s="8"/>
      <c r="P12" s="8"/>
      <c r="Q12" s="8" t="s">
        <v>95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6:57" ht="15" hidden="1">
      <c r="F13" s="5">
        <v>2</v>
      </c>
      <c r="G13" s="7"/>
      <c r="H13" s="8" t="s">
        <v>31</v>
      </c>
      <c r="I13" s="8"/>
      <c r="J13" s="8"/>
      <c r="K13" s="8"/>
      <c r="L13" s="8"/>
      <c r="M13" s="8"/>
      <c r="N13" s="8"/>
      <c r="O13" s="8"/>
      <c r="P13" s="8"/>
      <c r="Q13" s="8">
        <v>10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6:57" ht="15" hidden="1">
      <c r="F14" s="8">
        <v>3</v>
      </c>
      <c r="G14" s="8"/>
      <c r="H14" s="8" t="s">
        <v>20</v>
      </c>
      <c r="I14" s="8"/>
      <c r="J14" s="8"/>
      <c r="K14" s="8"/>
      <c r="L14" s="8"/>
      <c r="M14" s="8"/>
      <c r="N14" s="8"/>
      <c r="O14" s="8"/>
      <c r="P14" s="8"/>
      <c r="Q14" s="8">
        <v>40</v>
      </c>
      <c r="R14" s="8"/>
      <c r="S14" s="8"/>
      <c r="T14" s="8"/>
      <c r="U14" s="8"/>
      <c r="V14" s="8"/>
      <c r="W14" s="8"/>
      <c r="X14" s="8"/>
      <c r="Y14" s="5"/>
      <c r="Z14" s="6"/>
      <c r="AA14" s="7"/>
      <c r="AB14" s="5"/>
      <c r="AC14" s="6"/>
      <c r="AD14" s="6"/>
      <c r="AE14" s="6"/>
      <c r="AF14" s="6"/>
      <c r="AG14" s="7"/>
      <c r="AH14" s="5"/>
      <c r="AI14" s="6"/>
      <c r="AJ14" s="7"/>
      <c r="AK14" s="5"/>
      <c r="AL14" s="6"/>
      <c r="AM14" s="7"/>
      <c r="AN14" s="5"/>
      <c r="AO14" s="6"/>
      <c r="AP14" s="7"/>
      <c r="AQ14" s="5"/>
      <c r="AR14" s="6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6:57" ht="15" hidden="1">
      <c r="F15" s="8">
        <v>4</v>
      </c>
      <c r="G15" s="8"/>
      <c r="H15" s="8" t="s">
        <v>23</v>
      </c>
      <c r="I15" s="8"/>
      <c r="J15" s="8"/>
      <c r="K15" s="8"/>
      <c r="L15" s="8"/>
      <c r="M15" s="8"/>
      <c r="N15" s="8"/>
      <c r="O15" s="8"/>
      <c r="P15" s="8"/>
      <c r="Q15" s="8">
        <v>10</v>
      </c>
      <c r="R15" s="8"/>
      <c r="S15" s="8"/>
      <c r="T15" s="8"/>
      <c r="U15" s="8"/>
      <c r="V15" s="5"/>
      <c r="W15" s="6"/>
      <c r="X15" s="7"/>
      <c r="Y15" s="5"/>
      <c r="Z15" s="6"/>
      <c r="AA15" s="7"/>
      <c r="AB15" s="5"/>
      <c r="AC15" s="6"/>
      <c r="AD15" s="6"/>
      <c r="AE15" s="6"/>
      <c r="AF15" s="6"/>
      <c r="AG15" s="7"/>
      <c r="AH15" s="5"/>
      <c r="AI15" s="6"/>
      <c r="AJ15" s="7"/>
      <c r="AK15" s="5"/>
      <c r="AL15" s="6"/>
      <c r="AM15" s="7"/>
      <c r="AN15" s="5"/>
      <c r="AO15" s="6"/>
      <c r="AP15" s="7"/>
      <c r="AQ15" s="5"/>
      <c r="AR15" s="6"/>
      <c r="AS15" s="7"/>
      <c r="AT15" s="5"/>
      <c r="AU15" s="6"/>
      <c r="AV15" s="7"/>
      <c r="AW15" s="5"/>
      <c r="AX15" s="6"/>
      <c r="AY15" s="7"/>
      <c r="AZ15" s="5"/>
      <c r="BA15" s="6"/>
      <c r="BB15" s="7"/>
      <c r="BC15" s="5"/>
      <c r="BD15" s="6"/>
      <c r="BE15" s="7"/>
    </row>
    <row r="16" spans="6:57" ht="15" hidden="1">
      <c r="F16" s="8">
        <v>5</v>
      </c>
      <c r="G16" s="8"/>
      <c r="H16" s="8" t="s">
        <v>36</v>
      </c>
      <c r="I16" s="8"/>
      <c r="J16" s="8"/>
      <c r="K16" s="8"/>
      <c r="L16" s="8"/>
      <c r="M16" s="8"/>
      <c r="N16" s="8"/>
      <c r="O16" s="8"/>
      <c r="P16" s="8"/>
      <c r="Q16" s="8">
        <v>200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6:57" ht="15" hidden="1">
      <c r="F17" s="5">
        <v>6</v>
      </c>
      <c r="G17" s="7"/>
      <c r="H17" s="8" t="s">
        <v>21</v>
      </c>
      <c r="I17" s="8"/>
      <c r="J17" s="8"/>
      <c r="K17" s="8"/>
      <c r="L17" s="8"/>
      <c r="M17" s="8"/>
      <c r="N17" s="8"/>
      <c r="O17" s="8"/>
      <c r="P17" s="8"/>
      <c r="Q17" s="8">
        <v>75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6:57" ht="15" hidden="1">
      <c r="F18" s="10" t="s">
        <v>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6:57" ht="15">
      <c r="F19" s="11" t="s">
        <v>135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6:57" ht="15">
      <c r="F20" s="8">
        <v>330</v>
      </c>
      <c r="G20" s="8"/>
      <c r="H20" s="8" t="s">
        <v>136</v>
      </c>
      <c r="I20" s="8"/>
      <c r="J20" s="8"/>
      <c r="K20" s="8"/>
      <c r="L20" s="8"/>
      <c r="M20" s="8"/>
      <c r="N20" s="8"/>
      <c r="O20" s="8"/>
      <c r="P20" s="8"/>
      <c r="Q20" s="8">
        <v>60</v>
      </c>
      <c r="R20" s="8"/>
      <c r="S20" s="8">
        <v>7.08</v>
      </c>
      <c r="T20" s="8"/>
      <c r="U20" s="8"/>
      <c r="V20" s="8">
        <v>2.63</v>
      </c>
      <c r="W20" s="8"/>
      <c r="X20" s="8"/>
      <c r="Y20" s="8">
        <v>41.81</v>
      </c>
      <c r="Z20" s="8"/>
      <c r="AA20" s="8"/>
      <c r="AB20" s="8">
        <v>219.07</v>
      </c>
      <c r="AC20" s="8"/>
      <c r="AD20" s="8"/>
      <c r="AE20" s="8"/>
      <c r="AF20" s="8"/>
      <c r="AG20" s="8"/>
      <c r="AH20" s="8">
        <v>0.11</v>
      </c>
      <c r="AI20" s="8"/>
      <c r="AJ20" s="8"/>
      <c r="AK20" s="8">
        <v>0</v>
      </c>
      <c r="AL20" s="8"/>
      <c r="AM20" s="8"/>
      <c r="AN20" s="8">
        <v>0.01</v>
      </c>
      <c r="AO20" s="8"/>
      <c r="AP20" s="8"/>
      <c r="AQ20" s="8">
        <v>1.02</v>
      </c>
      <c r="AR20" s="8"/>
      <c r="AS20" s="8"/>
      <c r="AT20" s="8">
        <v>14.75</v>
      </c>
      <c r="AU20" s="8"/>
      <c r="AV20" s="8"/>
      <c r="AW20" s="8">
        <v>61.17</v>
      </c>
      <c r="AX20" s="8"/>
      <c r="AY20" s="8"/>
      <c r="AZ20" s="8">
        <v>10.48</v>
      </c>
      <c r="BA20" s="8"/>
      <c r="BB20" s="8"/>
      <c r="BC20" s="8">
        <v>0.84</v>
      </c>
      <c r="BD20" s="8"/>
      <c r="BE20" s="8"/>
    </row>
    <row r="21" spans="6:57" ht="15">
      <c r="F21" s="8">
        <v>272</v>
      </c>
      <c r="G21" s="8"/>
      <c r="H21" s="8" t="s">
        <v>114</v>
      </c>
      <c r="I21" s="8"/>
      <c r="J21" s="8"/>
      <c r="K21" s="8"/>
      <c r="L21" s="8"/>
      <c r="M21" s="8"/>
      <c r="N21" s="8"/>
      <c r="O21" s="8"/>
      <c r="P21" s="8"/>
      <c r="Q21" s="8">
        <v>200</v>
      </c>
      <c r="R21" s="8"/>
      <c r="S21" s="8">
        <v>5.6</v>
      </c>
      <c r="T21" s="8"/>
      <c r="U21" s="8"/>
      <c r="V21" s="8">
        <v>6.38</v>
      </c>
      <c r="W21" s="8"/>
      <c r="X21" s="8"/>
      <c r="Y21" s="8">
        <v>8.18</v>
      </c>
      <c r="Z21" s="8"/>
      <c r="AA21" s="8"/>
      <c r="AB21" s="8">
        <v>112.52</v>
      </c>
      <c r="AC21" s="8"/>
      <c r="AD21" s="8"/>
      <c r="AE21" s="8"/>
      <c r="AF21" s="8"/>
      <c r="AG21" s="8"/>
      <c r="AH21" s="8">
        <v>0.08</v>
      </c>
      <c r="AI21" s="8"/>
      <c r="AJ21" s="8"/>
      <c r="AK21" s="8">
        <v>1.4</v>
      </c>
      <c r="AL21" s="8"/>
      <c r="AM21" s="8"/>
      <c r="AN21" s="8">
        <v>0.04</v>
      </c>
      <c r="AO21" s="8"/>
      <c r="AP21" s="8"/>
      <c r="AQ21" s="8">
        <v>0</v>
      </c>
      <c r="AR21" s="8"/>
      <c r="AS21" s="8"/>
      <c r="AT21" s="8">
        <v>240.01</v>
      </c>
      <c r="AU21" s="8"/>
      <c r="AV21" s="8"/>
      <c r="AW21" s="8">
        <v>180.01</v>
      </c>
      <c r="AX21" s="8"/>
      <c r="AY21" s="8"/>
      <c r="AZ21" s="8">
        <v>28</v>
      </c>
      <c r="BA21" s="8"/>
      <c r="BB21" s="8"/>
      <c r="BC21" s="8">
        <v>0.2</v>
      </c>
      <c r="BD21" s="8"/>
      <c r="BE21" s="8"/>
    </row>
    <row r="22" spans="6:57" ht="15">
      <c r="F22" s="8">
        <v>89</v>
      </c>
      <c r="G22" s="8"/>
      <c r="H22" s="5" t="s">
        <v>112</v>
      </c>
      <c r="I22" s="6"/>
      <c r="J22" s="6"/>
      <c r="K22" s="6"/>
      <c r="L22" s="6"/>
      <c r="M22" s="6"/>
      <c r="N22" s="6"/>
      <c r="O22" s="6"/>
      <c r="P22" s="7"/>
      <c r="Q22" s="5">
        <v>200</v>
      </c>
      <c r="R22" s="7"/>
      <c r="S22" s="5">
        <v>0.4</v>
      </c>
      <c r="T22" s="6"/>
      <c r="U22" s="7"/>
      <c r="V22" s="5">
        <v>0.4</v>
      </c>
      <c r="W22" s="6"/>
      <c r="X22" s="7"/>
      <c r="Y22" s="5">
        <v>10.4</v>
      </c>
      <c r="Z22" s="6"/>
      <c r="AA22" s="7"/>
      <c r="AB22" s="5">
        <v>90</v>
      </c>
      <c r="AC22" s="6"/>
      <c r="AD22" s="6"/>
      <c r="AE22" s="6"/>
      <c r="AF22" s="6"/>
      <c r="AG22" s="7"/>
      <c r="AH22" s="5">
        <v>0.03</v>
      </c>
      <c r="AI22" s="6"/>
      <c r="AJ22" s="7"/>
      <c r="AK22" s="5">
        <v>10</v>
      </c>
      <c r="AL22" s="6"/>
      <c r="AM22" s="7"/>
      <c r="AN22" s="5">
        <v>0.01</v>
      </c>
      <c r="AO22" s="6"/>
      <c r="AP22" s="7"/>
      <c r="AQ22" s="5">
        <v>0.2</v>
      </c>
      <c r="AR22" s="6"/>
      <c r="AS22" s="7"/>
      <c r="AT22" s="5">
        <v>16</v>
      </c>
      <c r="AU22" s="6"/>
      <c r="AV22" s="7"/>
      <c r="AW22" s="5">
        <v>11</v>
      </c>
      <c r="AX22" s="6"/>
      <c r="AY22" s="7"/>
      <c r="AZ22" s="5">
        <v>9</v>
      </c>
      <c r="BA22" s="6"/>
      <c r="BB22" s="7"/>
      <c r="BC22" s="5">
        <v>2.2</v>
      </c>
      <c r="BD22" s="6"/>
      <c r="BE22" s="7"/>
    </row>
    <row r="23" spans="6:57" ht="15">
      <c r="F23" s="10" t="s">
        <v>24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9">
        <f>S20+S21+S22</f>
        <v>13.08</v>
      </c>
      <c r="T23" s="9"/>
      <c r="U23" s="9"/>
      <c r="V23" s="9">
        <f>V20+V21+V22</f>
        <v>9.41</v>
      </c>
      <c r="W23" s="9"/>
      <c r="X23" s="9"/>
      <c r="Y23" s="9">
        <f>Y20+Y21+Y22</f>
        <v>60.39</v>
      </c>
      <c r="Z23" s="9"/>
      <c r="AA23" s="9"/>
      <c r="AB23" s="9">
        <f>AB20+AB21+AB22</f>
        <v>421.59</v>
      </c>
      <c r="AC23" s="9"/>
      <c r="AD23" s="9"/>
      <c r="AE23" s="9"/>
      <c r="AF23" s="9"/>
      <c r="AG23" s="9"/>
      <c r="AH23" s="9">
        <f>AH20+AH21+AH22</f>
        <v>0.22</v>
      </c>
      <c r="AI23" s="9"/>
      <c r="AJ23" s="9"/>
      <c r="AK23" s="9">
        <f>AK21+AK22</f>
        <v>11.4</v>
      </c>
      <c r="AL23" s="9"/>
      <c r="AM23" s="9"/>
      <c r="AN23" s="9">
        <f>AN20+AN21+AN22</f>
        <v>0.060000000000000005</v>
      </c>
      <c r="AO23" s="9"/>
      <c r="AP23" s="9"/>
      <c r="AQ23" s="9">
        <f>AQ20+AQ22</f>
        <v>1.22</v>
      </c>
      <c r="AR23" s="9"/>
      <c r="AS23" s="9"/>
      <c r="AT23" s="9">
        <f>AT20+AT21+AT22</f>
        <v>270.76</v>
      </c>
      <c r="AU23" s="9"/>
      <c r="AV23" s="9"/>
      <c r="AW23" s="9">
        <f>AW20+AW21+AW22</f>
        <v>252.18</v>
      </c>
      <c r="AX23" s="9"/>
      <c r="AY23" s="9"/>
      <c r="AZ23" s="9">
        <f>AZ20+AZ21+AZ22</f>
        <v>47.480000000000004</v>
      </c>
      <c r="BA23" s="9"/>
      <c r="BB23" s="9"/>
      <c r="BC23" s="9">
        <f>BC20+BC21+BC22</f>
        <v>3.24</v>
      </c>
      <c r="BD23" s="9"/>
      <c r="BE23" s="9"/>
    </row>
    <row r="24" spans="6:57" ht="15">
      <c r="F24" s="11" t="s">
        <v>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6:57" ht="15">
      <c r="F25" s="5">
        <v>247</v>
      </c>
      <c r="G25" s="7"/>
      <c r="H25" s="5" t="s">
        <v>165</v>
      </c>
      <c r="I25" s="6"/>
      <c r="J25" s="6"/>
      <c r="K25" s="6"/>
      <c r="L25" s="6"/>
      <c r="M25" s="6"/>
      <c r="N25" s="6"/>
      <c r="O25" s="6"/>
      <c r="P25" s="7"/>
      <c r="Q25" s="5">
        <v>80</v>
      </c>
      <c r="R25" s="7"/>
      <c r="S25" s="5">
        <v>0.88</v>
      </c>
      <c r="T25" s="6"/>
      <c r="U25" s="7"/>
      <c r="V25" s="5">
        <v>0.08</v>
      </c>
      <c r="W25" s="6"/>
      <c r="X25" s="7"/>
      <c r="Y25" s="5">
        <v>1.92</v>
      </c>
      <c r="Z25" s="6"/>
      <c r="AA25" s="7"/>
      <c r="AB25" s="5">
        <v>12.8</v>
      </c>
      <c r="AC25" s="6"/>
      <c r="AD25" s="6"/>
      <c r="AE25" s="6"/>
      <c r="AF25" s="6"/>
      <c r="AG25" s="7"/>
      <c r="AH25" s="5">
        <v>0.016</v>
      </c>
      <c r="AI25" s="6"/>
      <c r="AJ25" s="7"/>
      <c r="AK25" s="5">
        <v>4</v>
      </c>
      <c r="AL25" s="6"/>
      <c r="AM25" s="7"/>
      <c r="AN25" s="5">
        <v>0</v>
      </c>
      <c r="AO25" s="6"/>
      <c r="AP25" s="7"/>
      <c r="AQ25" s="5">
        <v>0.08</v>
      </c>
      <c r="AR25" s="6"/>
      <c r="AS25" s="7"/>
      <c r="AT25" s="5">
        <v>18.4</v>
      </c>
      <c r="AU25" s="6"/>
      <c r="AV25" s="7"/>
      <c r="AW25" s="5">
        <v>19.2</v>
      </c>
      <c r="AX25" s="6"/>
      <c r="AY25" s="7"/>
      <c r="AZ25" s="5">
        <v>11.2</v>
      </c>
      <c r="BA25" s="6"/>
      <c r="BB25" s="7"/>
      <c r="BC25" s="5">
        <v>0.48</v>
      </c>
      <c r="BD25" s="6"/>
      <c r="BE25" s="7"/>
    </row>
    <row r="26" spans="6:57" ht="15">
      <c r="F26" s="8">
        <v>50</v>
      </c>
      <c r="G26" s="8"/>
      <c r="H26" s="8" t="s">
        <v>74</v>
      </c>
      <c r="I26" s="8"/>
      <c r="J26" s="8"/>
      <c r="K26" s="8"/>
      <c r="L26" s="8"/>
      <c r="M26" s="8"/>
      <c r="N26" s="8"/>
      <c r="O26" s="8"/>
      <c r="P26" s="8"/>
      <c r="Q26" s="8">
        <v>200</v>
      </c>
      <c r="R26" s="8"/>
      <c r="S26" s="8">
        <v>11.33</v>
      </c>
      <c r="T26" s="8"/>
      <c r="U26" s="8"/>
      <c r="V26" s="8">
        <v>9.73</v>
      </c>
      <c r="W26" s="8"/>
      <c r="X26" s="8"/>
      <c r="Y26" s="8">
        <v>5.33</v>
      </c>
      <c r="Z26" s="8"/>
      <c r="AA26" s="8"/>
      <c r="AB26" s="8">
        <v>154</v>
      </c>
      <c r="AC26" s="8"/>
      <c r="AD26" s="8"/>
      <c r="AE26" s="8"/>
      <c r="AF26" s="8"/>
      <c r="AG26" s="8"/>
      <c r="AH26" s="8">
        <v>0.14</v>
      </c>
      <c r="AI26" s="8"/>
      <c r="AJ26" s="8"/>
      <c r="AK26" s="8">
        <v>9.68</v>
      </c>
      <c r="AL26" s="8"/>
      <c r="AM26" s="8"/>
      <c r="AN26" s="8">
        <v>0.18</v>
      </c>
      <c r="AO26" s="8"/>
      <c r="AP26" s="8"/>
      <c r="AQ26" s="8">
        <v>1.7</v>
      </c>
      <c r="AR26" s="8"/>
      <c r="AS26" s="8"/>
      <c r="AT26" s="8">
        <v>20.62</v>
      </c>
      <c r="AU26" s="8"/>
      <c r="AV26" s="8"/>
      <c r="AW26" s="8">
        <v>111.15</v>
      </c>
      <c r="AX26" s="8"/>
      <c r="AY26" s="8"/>
      <c r="AZ26" s="8">
        <v>30.66</v>
      </c>
      <c r="BA26" s="8"/>
      <c r="BB26" s="8"/>
      <c r="BC26" s="8">
        <v>1.16</v>
      </c>
      <c r="BD26" s="8"/>
      <c r="BE26" s="8"/>
    </row>
    <row r="27" spans="6:57" ht="15">
      <c r="F27" s="8">
        <v>622</v>
      </c>
      <c r="G27" s="8"/>
      <c r="H27" s="8" t="s">
        <v>128</v>
      </c>
      <c r="I27" s="8"/>
      <c r="J27" s="8"/>
      <c r="K27" s="8"/>
      <c r="L27" s="8"/>
      <c r="M27" s="8"/>
      <c r="N27" s="8"/>
      <c r="O27" s="8"/>
      <c r="P27" s="8"/>
      <c r="Q27" s="8">
        <v>100</v>
      </c>
      <c r="R27" s="8"/>
      <c r="S27" s="8">
        <v>20.15</v>
      </c>
      <c r="T27" s="8"/>
      <c r="U27" s="8"/>
      <c r="V27" s="8">
        <v>14</v>
      </c>
      <c r="W27" s="8"/>
      <c r="X27" s="8"/>
      <c r="Y27" s="8">
        <v>13.54</v>
      </c>
      <c r="Z27" s="8"/>
      <c r="AA27" s="8"/>
      <c r="AB27" s="8">
        <v>261.54</v>
      </c>
      <c r="AC27" s="8"/>
      <c r="AD27" s="8"/>
      <c r="AE27" s="8"/>
      <c r="AF27" s="8"/>
      <c r="AG27" s="8"/>
      <c r="AH27" s="8">
        <v>0.25</v>
      </c>
      <c r="AI27" s="8"/>
      <c r="AJ27" s="8"/>
      <c r="AK27" s="8">
        <v>12.38</v>
      </c>
      <c r="AL27" s="8"/>
      <c r="AM27" s="8"/>
      <c r="AN27" s="8">
        <v>0</v>
      </c>
      <c r="AO27" s="8"/>
      <c r="AP27" s="8"/>
      <c r="AQ27" s="8">
        <v>3.08</v>
      </c>
      <c r="AR27" s="8"/>
      <c r="AS27" s="8"/>
      <c r="AT27" s="8">
        <v>0</v>
      </c>
      <c r="AU27" s="8"/>
      <c r="AV27" s="8"/>
      <c r="AW27" s="8">
        <v>0</v>
      </c>
      <c r="AX27" s="8"/>
      <c r="AY27" s="8"/>
      <c r="AZ27" s="8">
        <v>6.31</v>
      </c>
      <c r="BA27" s="8"/>
      <c r="BB27" s="8"/>
      <c r="BC27" s="8">
        <v>1.57</v>
      </c>
      <c r="BD27" s="8"/>
      <c r="BE27" s="8"/>
    </row>
    <row r="28" spans="6:57" ht="15">
      <c r="F28" s="5">
        <v>221</v>
      </c>
      <c r="G28" s="7"/>
      <c r="H28" s="5" t="s">
        <v>39</v>
      </c>
      <c r="I28" s="6"/>
      <c r="J28" s="6"/>
      <c r="K28" s="6"/>
      <c r="L28" s="6"/>
      <c r="M28" s="6"/>
      <c r="N28" s="6"/>
      <c r="O28" s="6"/>
      <c r="P28" s="7"/>
      <c r="Q28" s="5">
        <v>150</v>
      </c>
      <c r="R28" s="7"/>
      <c r="S28" s="5">
        <v>9.27</v>
      </c>
      <c r="T28" s="6"/>
      <c r="U28" s="7"/>
      <c r="V28" s="5">
        <v>5.33</v>
      </c>
      <c r="W28" s="6"/>
      <c r="X28" s="7"/>
      <c r="Y28" s="5">
        <v>36.87</v>
      </c>
      <c r="Z28" s="6"/>
      <c r="AA28" s="7"/>
      <c r="AB28" s="5">
        <v>231.78</v>
      </c>
      <c r="AC28" s="6"/>
      <c r="AD28" s="6"/>
      <c r="AE28" s="6"/>
      <c r="AF28" s="6"/>
      <c r="AG28" s="7"/>
      <c r="AH28" s="5">
        <v>0.26</v>
      </c>
      <c r="AI28" s="6"/>
      <c r="AJ28" s="7"/>
      <c r="AK28" s="5">
        <v>0</v>
      </c>
      <c r="AL28" s="6"/>
      <c r="AM28" s="7"/>
      <c r="AN28" s="5">
        <v>0.03</v>
      </c>
      <c r="AO28" s="6"/>
      <c r="AP28" s="7"/>
      <c r="AQ28" s="5">
        <v>0.26</v>
      </c>
      <c r="AR28" s="6"/>
      <c r="AS28" s="7"/>
      <c r="AT28" s="5">
        <v>17.6</v>
      </c>
      <c r="AU28" s="6"/>
      <c r="AV28" s="7"/>
      <c r="AW28" s="5">
        <v>138.56</v>
      </c>
      <c r="AX28" s="6"/>
      <c r="AY28" s="7"/>
      <c r="AZ28" s="5">
        <v>48.6</v>
      </c>
      <c r="BA28" s="6"/>
      <c r="BB28" s="7"/>
      <c r="BC28" s="5">
        <v>1.59</v>
      </c>
      <c r="BD28" s="6"/>
      <c r="BE28" s="7"/>
    </row>
    <row r="29" spans="6:57" ht="15">
      <c r="F29" s="5">
        <v>284</v>
      </c>
      <c r="G29" s="7"/>
      <c r="H29" s="8" t="s">
        <v>133</v>
      </c>
      <c r="I29" s="8"/>
      <c r="J29" s="8"/>
      <c r="K29" s="8"/>
      <c r="L29" s="8"/>
      <c r="M29" s="8"/>
      <c r="N29" s="8"/>
      <c r="O29" s="8"/>
      <c r="P29" s="8"/>
      <c r="Q29" s="8">
        <v>200</v>
      </c>
      <c r="R29" s="8"/>
      <c r="S29" s="8">
        <v>0.25</v>
      </c>
      <c r="T29" s="8"/>
      <c r="U29" s="8"/>
      <c r="V29" s="8">
        <v>0.25</v>
      </c>
      <c r="W29" s="8"/>
      <c r="X29" s="8"/>
      <c r="Y29" s="8">
        <v>25.35</v>
      </c>
      <c r="Z29" s="8"/>
      <c r="AA29" s="8"/>
      <c r="AB29" s="8">
        <v>104.07</v>
      </c>
      <c r="AC29" s="8"/>
      <c r="AD29" s="8"/>
      <c r="AE29" s="8"/>
      <c r="AF29" s="8"/>
      <c r="AG29" s="8"/>
      <c r="AH29" s="8">
        <v>0.02</v>
      </c>
      <c r="AI29" s="8"/>
      <c r="AJ29" s="8"/>
      <c r="AK29" s="8">
        <v>7.8</v>
      </c>
      <c r="AL29" s="8"/>
      <c r="AM29" s="8"/>
      <c r="AN29" s="8">
        <v>0</v>
      </c>
      <c r="AO29" s="8"/>
      <c r="AP29" s="8"/>
      <c r="AQ29" s="8">
        <v>0.11</v>
      </c>
      <c r="AR29" s="8"/>
      <c r="AS29" s="8"/>
      <c r="AT29" s="8">
        <v>11.4</v>
      </c>
      <c r="AU29" s="8"/>
      <c r="AV29" s="8"/>
      <c r="AW29" s="8">
        <v>7.04</v>
      </c>
      <c r="AX29" s="8"/>
      <c r="AY29" s="8"/>
      <c r="AZ29" s="8">
        <v>5.34</v>
      </c>
      <c r="BA29" s="8"/>
      <c r="BB29" s="8"/>
      <c r="BC29" s="8">
        <v>1.2</v>
      </c>
      <c r="BD29" s="8"/>
      <c r="BE29" s="8"/>
    </row>
    <row r="30" spans="6:57" ht="15">
      <c r="F30" s="5">
        <v>481</v>
      </c>
      <c r="G30" s="7"/>
      <c r="H30" s="5" t="s">
        <v>152</v>
      </c>
      <c r="I30" s="6"/>
      <c r="J30" s="6"/>
      <c r="K30" s="6"/>
      <c r="L30" s="6"/>
      <c r="M30" s="6"/>
      <c r="N30" s="6"/>
      <c r="O30" s="6"/>
      <c r="P30" s="7"/>
      <c r="Q30" s="5">
        <v>40</v>
      </c>
      <c r="R30" s="7"/>
      <c r="S30" s="5">
        <v>2.92</v>
      </c>
      <c r="T30" s="6"/>
      <c r="U30" s="7"/>
      <c r="V30" s="5">
        <v>0.36</v>
      </c>
      <c r="W30" s="6"/>
      <c r="X30" s="7"/>
      <c r="Y30" s="5">
        <v>16.6</v>
      </c>
      <c r="Z30" s="6"/>
      <c r="AA30" s="7"/>
      <c r="AB30" s="5">
        <v>75.6</v>
      </c>
      <c r="AC30" s="6"/>
      <c r="AD30" s="6"/>
      <c r="AE30" s="6"/>
      <c r="AF30" s="6"/>
      <c r="AG30" s="7"/>
      <c r="AH30" s="5">
        <v>0.08</v>
      </c>
      <c r="AI30" s="6"/>
      <c r="AJ30" s="7"/>
      <c r="AK30" s="5">
        <v>0</v>
      </c>
      <c r="AL30" s="6"/>
      <c r="AM30" s="7"/>
      <c r="AN30" s="5">
        <v>0</v>
      </c>
      <c r="AO30" s="6"/>
      <c r="AP30" s="7"/>
      <c r="AQ30" s="5">
        <v>0.8</v>
      </c>
      <c r="AR30" s="6"/>
      <c r="AS30" s="7"/>
      <c r="AT30" s="5">
        <v>16.53</v>
      </c>
      <c r="AU30" s="6"/>
      <c r="AV30" s="7"/>
      <c r="AW30" s="5">
        <v>63.2</v>
      </c>
      <c r="AX30" s="6"/>
      <c r="AY30" s="7"/>
      <c r="AZ30" s="5">
        <v>11.46</v>
      </c>
      <c r="BA30" s="6"/>
      <c r="BB30" s="7"/>
      <c r="BC30" s="5">
        <v>0.34</v>
      </c>
      <c r="BD30" s="6"/>
      <c r="BE30" s="7"/>
    </row>
    <row r="31" spans="6:57" ht="15">
      <c r="F31" s="5">
        <v>482</v>
      </c>
      <c r="G31" s="7"/>
      <c r="H31" s="8" t="s">
        <v>21</v>
      </c>
      <c r="I31" s="8"/>
      <c r="J31" s="8"/>
      <c r="K31" s="8"/>
      <c r="L31" s="8"/>
      <c r="M31" s="8"/>
      <c r="N31" s="8"/>
      <c r="O31" s="8"/>
      <c r="P31" s="8"/>
      <c r="Q31" s="8">
        <v>75</v>
      </c>
      <c r="R31" s="8"/>
      <c r="S31" s="8">
        <v>5.7</v>
      </c>
      <c r="T31" s="8"/>
      <c r="U31" s="8"/>
      <c r="V31" s="8">
        <v>0.68</v>
      </c>
      <c r="W31" s="8"/>
      <c r="X31" s="8"/>
      <c r="Y31" s="8">
        <v>30.75</v>
      </c>
      <c r="Z31" s="8"/>
      <c r="AA31" s="8"/>
      <c r="AB31" s="8">
        <v>173.25</v>
      </c>
      <c r="AC31" s="8"/>
      <c r="AD31" s="8"/>
      <c r="AE31" s="8"/>
      <c r="AF31" s="8"/>
      <c r="AG31" s="8"/>
      <c r="AH31" s="8">
        <v>0.15</v>
      </c>
      <c r="AI31" s="8"/>
      <c r="AJ31" s="8"/>
      <c r="AK31" s="8">
        <v>0</v>
      </c>
      <c r="AL31" s="8"/>
      <c r="AM31" s="8"/>
      <c r="AN31" s="8">
        <v>0</v>
      </c>
      <c r="AO31" s="8"/>
      <c r="AP31" s="8"/>
      <c r="AQ31" s="8">
        <v>1.58</v>
      </c>
      <c r="AR31" s="8"/>
      <c r="AS31" s="8"/>
      <c r="AT31" s="8">
        <v>33</v>
      </c>
      <c r="AU31" s="8"/>
      <c r="AV31" s="8"/>
      <c r="AW31" s="8">
        <v>176.53</v>
      </c>
      <c r="AX31" s="8"/>
      <c r="AY31" s="8"/>
      <c r="AZ31" s="8">
        <v>20.25</v>
      </c>
      <c r="BA31" s="8"/>
      <c r="BB31" s="8"/>
      <c r="BC31" s="8">
        <v>0.9</v>
      </c>
      <c r="BD31" s="8"/>
      <c r="BE31" s="8"/>
    </row>
    <row r="32" spans="6:57" ht="15.75" thickBot="1">
      <c r="F32" s="10" t="s">
        <v>24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9">
        <f>S25+S26+S27+S28+S29+S30+S31</f>
        <v>50.5</v>
      </c>
      <c r="T32" s="9"/>
      <c r="U32" s="9"/>
      <c r="V32" s="9">
        <f>V25+V26+V27+V28+V29+V30+V31</f>
        <v>30.43</v>
      </c>
      <c r="W32" s="9"/>
      <c r="X32" s="9"/>
      <c r="Y32" s="9">
        <f>Y25+Y26+Y27+Y28+Y29+Y30+Y31</f>
        <v>130.35999999999999</v>
      </c>
      <c r="Z32" s="9"/>
      <c r="AA32" s="9"/>
      <c r="AB32" s="9">
        <f>AB25+AB26+AB27+AB28+AB29+AB30+AB31</f>
        <v>1013.0400000000001</v>
      </c>
      <c r="AC32" s="9"/>
      <c r="AD32" s="9"/>
      <c r="AE32" s="9"/>
      <c r="AF32" s="9"/>
      <c r="AG32" s="9"/>
      <c r="AH32" s="9">
        <f>AH25+AH26+AH27+AH28+AH29+AH30+AH31</f>
        <v>0.916</v>
      </c>
      <c r="AI32" s="9"/>
      <c r="AJ32" s="9"/>
      <c r="AK32" s="9">
        <f>AK25+AK26+AK27+AK29</f>
        <v>33.86</v>
      </c>
      <c r="AL32" s="9"/>
      <c r="AM32" s="9"/>
      <c r="AN32" s="9">
        <f>AN25+AN26+AN28</f>
        <v>0.21</v>
      </c>
      <c r="AO32" s="9"/>
      <c r="AP32" s="9"/>
      <c r="AQ32" s="9">
        <f>AQ25+AQ26+AQ27+AQ28+AQ29+AQ30+AQ31</f>
        <v>7.61</v>
      </c>
      <c r="AR32" s="9"/>
      <c r="AS32" s="9"/>
      <c r="AT32" s="9">
        <f>AT25+AT26+AT28+AT29+AT30+AT31</f>
        <v>117.55</v>
      </c>
      <c r="AU32" s="9"/>
      <c r="AV32" s="9"/>
      <c r="AW32" s="9">
        <f>AW25+AW26+AW28+AW29+AW30+AW31</f>
        <v>515.68</v>
      </c>
      <c r="AX32" s="9"/>
      <c r="AY32" s="9"/>
      <c r="AZ32" s="9">
        <f>AZ25+AZ26+AZ27+AZ29+AZ30+AZ31</f>
        <v>85.22</v>
      </c>
      <c r="BA32" s="9"/>
      <c r="BB32" s="9"/>
      <c r="BC32" s="9">
        <f>BC25+BC26+BC27+BC28+BC29+BC30+BC31</f>
        <v>7.24</v>
      </c>
      <c r="BD32" s="9"/>
      <c r="BE32" s="9"/>
    </row>
    <row r="33" spans="6:57" ht="15" hidden="1">
      <c r="F33" s="11" t="s">
        <v>29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</row>
    <row r="34" spans="6:57" ht="15" hidden="1">
      <c r="F34" s="8">
        <v>1</v>
      </c>
      <c r="G34" s="8"/>
      <c r="H34" s="8" t="s">
        <v>65</v>
      </c>
      <c r="I34" s="8"/>
      <c r="J34" s="8"/>
      <c r="K34" s="8"/>
      <c r="L34" s="8"/>
      <c r="M34" s="8"/>
      <c r="N34" s="8"/>
      <c r="O34" s="8"/>
      <c r="P34" s="8"/>
      <c r="Q34" s="8" t="s">
        <v>86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6:57" ht="15" hidden="1">
      <c r="F35" s="8">
        <v>2</v>
      </c>
      <c r="G35" s="8"/>
      <c r="H35" s="5" t="s">
        <v>75</v>
      </c>
      <c r="I35" s="6"/>
      <c r="J35" s="6"/>
      <c r="K35" s="6"/>
      <c r="L35" s="6"/>
      <c r="M35" s="6"/>
      <c r="N35" s="6"/>
      <c r="O35" s="6"/>
      <c r="P35" s="7"/>
      <c r="Q35" s="5" t="s">
        <v>84</v>
      </c>
      <c r="R35" s="7"/>
      <c r="S35" s="5"/>
      <c r="T35" s="6"/>
      <c r="U35" s="7"/>
      <c r="V35" s="5"/>
      <c r="W35" s="6"/>
      <c r="X35" s="7"/>
      <c r="Y35" s="5"/>
      <c r="Z35" s="6"/>
      <c r="AA35" s="7"/>
      <c r="AB35" s="5"/>
      <c r="AC35" s="6"/>
      <c r="AD35" s="6"/>
      <c r="AE35" s="6"/>
      <c r="AF35" s="6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6:57" ht="15" hidden="1">
      <c r="F36" s="8">
        <v>3</v>
      </c>
      <c r="G36" s="8"/>
      <c r="H36" s="8" t="s">
        <v>37</v>
      </c>
      <c r="I36" s="8"/>
      <c r="J36" s="8"/>
      <c r="K36" s="8"/>
      <c r="L36" s="8"/>
      <c r="M36" s="8"/>
      <c r="N36" s="8"/>
      <c r="O36" s="8"/>
      <c r="P36" s="8"/>
      <c r="Q36" s="8">
        <v>20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6:57" ht="15" hidden="1">
      <c r="F37" s="5">
        <v>4</v>
      </c>
      <c r="G37" s="7"/>
      <c r="H37" s="8" t="s">
        <v>21</v>
      </c>
      <c r="I37" s="8"/>
      <c r="J37" s="8"/>
      <c r="K37" s="8"/>
      <c r="L37" s="8"/>
      <c r="M37" s="8"/>
      <c r="N37" s="8"/>
      <c r="O37" s="8"/>
      <c r="P37" s="8"/>
      <c r="Q37" s="8">
        <v>75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6:57" ht="15" hidden="1">
      <c r="F38" s="8">
        <v>5</v>
      </c>
      <c r="G38" s="8"/>
      <c r="H38" s="8" t="s">
        <v>32</v>
      </c>
      <c r="I38" s="8"/>
      <c r="J38" s="8"/>
      <c r="K38" s="8"/>
      <c r="L38" s="8"/>
      <c r="M38" s="8"/>
      <c r="N38" s="8"/>
      <c r="O38" s="8"/>
      <c r="P38" s="8"/>
      <c r="Q38" s="8" t="s">
        <v>92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6:57" ht="15" hidden="1">
      <c r="F39" s="10" t="s">
        <v>24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6:57" ht="15" hidden="1">
      <c r="F40" s="11" t="s">
        <v>33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</row>
    <row r="41" spans="6:57" ht="15" hidden="1">
      <c r="F41" s="8">
        <v>1</v>
      </c>
      <c r="G41" s="8"/>
      <c r="H41" s="5" t="s">
        <v>28</v>
      </c>
      <c r="I41" s="6"/>
      <c r="J41" s="6"/>
      <c r="K41" s="6"/>
      <c r="L41" s="6"/>
      <c r="M41" s="6"/>
      <c r="N41" s="6"/>
      <c r="O41" s="6"/>
      <c r="P41" s="7"/>
      <c r="Q41" s="5">
        <v>200</v>
      </c>
      <c r="R41" s="7"/>
      <c r="S41" s="5"/>
      <c r="T41" s="6"/>
      <c r="U41" s="7"/>
      <c r="V41" s="5"/>
      <c r="W41" s="6"/>
      <c r="X41" s="7"/>
      <c r="Y41" s="5"/>
      <c r="Z41" s="6"/>
      <c r="AA41" s="7"/>
      <c r="AB41" s="5"/>
      <c r="AC41" s="6"/>
      <c r="AD41" s="6"/>
      <c r="AE41" s="6"/>
      <c r="AF41" s="6"/>
      <c r="AG41" s="7"/>
      <c r="AH41" s="5"/>
      <c r="AI41" s="6"/>
      <c r="AJ41" s="7"/>
      <c r="AK41" s="5"/>
      <c r="AL41" s="6"/>
      <c r="AM41" s="7"/>
      <c r="AN41" s="5"/>
      <c r="AO41" s="6"/>
      <c r="AP41" s="7"/>
      <c r="AQ41" s="5"/>
      <c r="AR41" s="6"/>
      <c r="AS41" s="7"/>
      <c r="AT41" s="5"/>
      <c r="AU41" s="6"/>
      <c r="AV41" s="7"/>
      <c r="AW41" s="5"/>
      <c r="AX41" s="6"/>
      <c r="AY41" s="7"/>
      <c r="AZ41" s="5"/>
      <c r="BA41" s="6"/>
      <c r="BB41" s="7"/>
      <c r="BC41" s="5"/>
      <c r="BD41" s="6"/>
      <c r="BE41" s="7"/>
    </row>
    <row r="42" spans="6:57" ht="15.75" hidden="1" thickBot="1">
      <c r="F42" s="17" t="s">
        <v>24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</row>
    <row r="43" spans="6:57" ht="15.75" thickBot="1">
      <c r="F43" s="22" t="s">
        <v>35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19">
        <f>S18+S32+S23+S39+S42</f>
        <v>63.58</v>
      </c>
      <c r="T43" s="20"/>
      <c r="U43" s="21"/>
      <c r="V43" s="19">
        <f>V42+V39+V23+V32+V18</f>
        <v>39.84</v>
      </c>
      <c r="W43" s="20"/>
      <c r="X43" s="21"/>
      <c r="Y43" s="19">
        <f>Y42+Y39+Y23+Y32+Y18</f>
        <v>190.75</v>
      </c>
      <c r="Z43" s="20"/>
      <c r="AA43" s="21"/>
      <c r="AB43" s="19">
        <f>AB42+AB39+AB23+AB32+AB18</f>
        <v>1434.63</v>
      </c>
      <c r="AC43" s="20"/>
      <c r="AD43" s="20"/>
      <c r="AE43" s="20"/>
      <c r="AF43" s="20"/>
      <c r="AG43" s="21"/>
      <c r="AH43" s="19">
        <f>AH42+AH39+AH23+AH32+AH18</f>
        <v>1.1360000000000001</v>
      </c>
      <c r="AI43" s="20"/>
      <c r="AJ43" s="21"/>
      <c r="AK43" s="19">
        <f>AK42+AK39+AK23+AK32+AK18</f>
        <v>45.26</v>
      </c>
      <c r="AL43" s="20"/>
      <c r="AM43" s="21"/>
      <c r="AN43" s="19">
        <f>AN42+AN39+AN23+AN32+AN18</f>
        <v>0.27</v>
      </c>
      <c r="AO43" s="20"/>
      <c r="AP43" s="21"/>
      <c r="AQ43" s="19">
        <f>AQ42+AQ39+AQ23+AQ32+AQ18</f>
        <v>8.83</v>
      </c>
      <c r="AR43" s="20"/>
      <c r="AS43" s="21"/>
      <c r="AT43" s="19">
        <f>AT42+AT39+AT23+AT32+AT18</f>
        <v>388.31</v>
      </c>
      <c r="AU43" s="20"/>
      <c r="AV43" s="21"/>
      <c r="AW43" s="19">
        <f>AW42+AW39+AW23+AW32+AW18</f>
        <v>767.8599999999999</v>
      </c>
      <c r="AX43" s="20"/>
      <c r="AY43" s="21"/>
      <c r="AZ43" s="19">
        <f>AZ42+AZ39+AZ23+AZ32+AZ18</f>
        <v>132.7</v>
      </c>
      <c r="BA43" s="20"/>
      <c r="BB43" s="21"/>
      <c r="BC43" s="19">
        <f>BC42+BC39+BC23+BC32+BC18</f>
        <v>10.48</v>
      </c>
      <c r="BD43" s="20"/>
      <c r="BE43" s="21"/>
    </row>
  </sheetData>
  <sheetProtection/>
  <mergeCells count="447">
    <mergeCell ref="AQ27:AS27"/>
    <mergeCell ref="AT27:AV27"/>
    <mergeCell ref="AW27:AY27"/>
    <mergeCell ref="AZ27:BB27"/>
    <mergeCell ref="V29:X29"/>
    <mergeCell ref="Y29:AA29"/>
    <mergeCell ref="V27:X27"/>
    <mergeCell ref="Y27:AA27"/>
    <mergeCell ref="AB27:AG27"/>
    <mergeCell ref="F27:G27"/>
    <mergeCell ref="H27:P27"/>
    <mergeCell ref="Q27:R27"/>
    <mergeCell ref="S27:U27"/>
    <mergeCell ref="F29:G29"/>
    <mergeCell ref="H29:P29"/>
    <mergeCell ref="Q29:R29"/>
    <mergeCell ref="S29:U29"/>
    <mergeCell ref="F5:BE6"/>
    <mergeCell ref="AW29:AY29"/>
    <mergeCell ref="AZ29:BB29"/>
    <mergeCell ref="BC29:BE29"/>
    <mergeCell ref="AK29:AM29"/>
    <mergeCell ref="AN29:AP29"/>
    <mergeCell ref="AH14:AJ14"/>
    <mergeCell ref="AW14:AY14"/>
    <mergeCell ref="AZ14:BB14"/>
    <mergeCell ref="BC14:BE14"/>
    <mergeCell ref="AK14:AM14"/>
    <mergeCell ref="AN14:AP14"/>
    <mergeCell ref="AQ14:AS14"/>
    <mergeCell ref="AT14:AV14"/>
    <mergeCell ref="F14:G14"/>
    <mergeCell ref="H14:P14"/>
    <mergeCell ref="Q14:R14"/>
    <mergeCell ref="S14:U14"/>
    <mergeCell ref="V14:X14"/>
    <mergeCell ref="Y14:AA14"/>
    <mergeCell ref="AB38:AG38"/>
    <mergeCell ref="AH38:AJ38"/>
    <mergeCell ref="AK38:AM38"/>
    <mergeCell ref="Y37:AA37"/>
    <mergeCell ref="AB37:AG37"/>
    <mergeCell ref="AH37:AJ37"/>
    <mergeCell ref="AK37:AM37"/>
    <mergeCell ref="AK10:AM10"/>
    <mergeCell ref="AN10:AP10"/>
    <mergeCell ref="AZ10:BB10"/>
    <mergeCell ref="Y10:AA10"/>
    <mergeCell ref="H37:P37"/>
    <mergeCell ref="Q37:R37"/>
    <mergeCell ref="S37:U37"/>
    <mergeCell ref="V37:X37"/>
    <mergeCell ref="AN37:AP37"/>
    <mergeCell ref="AB14:AG14"/>
    <mergeCell ref="AB13:AG13"/>
    <mergeCell ref="AH13:AJ13"/>
    <mergeCell ref="AK13:AM13"/>
    <mergeCell ref="AH12:AJ12"/>
    <mergeCell ref="S10:U10"/>
    <mergeCell ref="BC10:BE10"/>
    <mergeCell ref="AQ10:AS10"/>
    <mergeCell ref="AT10:AV10"/>
    <mergeCell ref="AW10:AY10"/>
    <mergeCell ref="V10:X10"/>
    <mergeCell ref="F7:G9"/>
    <mergeCell ref="H7:P9"/>
    <mergeCell ref="Q7:R9"/>
    <mergeCell ref="S7:AA7"/>
    <mergeCell ref="Q13:R13"/>
    <mergeCell ref="S13:U13"/>
    <mergeCell ref="V13:X13"/>
    <mergeCell ref="Y13:AA13"/>
    <mergeCell ref="AK8:AM9"/>
    <mergeCell ref="S8:U9"/>
    <mergeCell ref="V8:X9"/>
    <mergeCell ref="AW8:AY9"/>
    <mergeCell ref="AZ8:BB9"/>
    <mergeCell ref="AB7:AG9"/>
    <mergeCell ref="AH7:AS7"/>
    <mergeCell ref="AT7:BE7"/>
    <mergeCell ref="BC8:BE9"/>
    <mergeCell ref="AN8:AP9"/>
    <mergeCell ref="AH10:AJ10"/>
    <mergeCell ref="V12:X12"/>
    <mergeCell ref="Y12:AA12"/>
    <mergeCell ref="AB12:AG12"/>
    <mergeCell ref="AB10:AG10"/>
    <mergeCell ref="Y8:AA9"/>
    <mergeCell ref="AH8:AJ9"/>
    <mergeCell ref="AZ12:BB12"/>
    <mergeCell ref="AN12:AP12"/>
    <mergeCell ref="AQ12:AS12"/>
    <mergeCell ref="AT12:AV12"/>
    <mergeCell ref="AW12:AY12"/>
    <mergeCell ref="AT8:AV9"/>
    <mergeCell ref="AQ8:AS9"/>
    <mergeCell ref="F10:G10"/>
    <mergeCell ref="H10:P10"/>
    <mergeCell ref="Q10:R10"/>
    <mergeCell ref="F11:BE11"/>
    <mergeCell ref="F12:G12"/>
    <mergeCell ref="H12:P12"/>
    <mergeCell ref="Q12:R12"/>
    <mergeCell ref="S12:U12"/>
    <mergeCell ref="BC12:BE12"/>
    <mergeCell ref="AK12:AM12"/>
    <mergeCell ref="BC13:BE13"/>
    <mergeCell ref="AN13:AP13"/>
    <mergeCell ref="AQ13:AS13"/>
    <mergeCell ref="AT13:AV13"/>
    <mergeCell ref="AW13:AY13"/>
    <mergeCell ref="AZ13:BB13"/>
    <mergeCell ref="F15:G15"/>
    <mergeCell ref="H15:P15"/>
    <mergeCell ref="Q15:R15"/>
    <mergeCell ref="S15:U15"/>
    <mergeCell ref="AZ15:BB15"/>
    <mergeCell ref="BC15:BE15"/>
    <mergeCell ref="AN15:AP15"/>
    <mergeCell ref="AQ15:AS15"/>
    <mergeCell ref="AT15:AV15"/>
    <mergeCell ref="AW15:AY15"/>
    <mergeCell ref="F13:G13"/>
    <mergeCell ref="H13:P13"/>
    <mergeCell ref="AW16:AY16"/>
    <mergeCell ref="AH16:AJ16"/>
    <mergeCell ref="AK16:AM16"/>
    <mergeCell ref="AN16:AP16"/>
    <mergeCell ref="AQ16:AS16"/>
    <mergeCell ref="AT16:AV16"/>
    <mergeCell ref="F16:G16"/>
    <mergeCell ref="V15:X15"/>
    <mergeCell ref="AB16:AG16"/>
    <mergeCell ref="AK15:AM15"/>
    <mergeCell ref="Y15:AA15"/>
    <mergeCell ref="AB15:AG15"/>
    <mergeCell ref="AH15:AJ15"/>
    <mergeCell ref="Y16:AA16"/>
    <mergeCell ref="F17:G17"/>
    <mergeCell ref="H17:P17"/>
    <mergeCell ref="Q17:R17"/>
    <mergeCell ref="S17:U17"/>
    <mergeCell ref="Y17:AA17"/>
    <mergeCell ref="AB17:AG17"/>
    <mergeCell ref="AZ17:BB17"/>
    <mergeCell ref="BC17:BE17"/>
    <mergeCell ref="H16:P16"/>
    <mergeCell ref="Q16:R16"/>
    <mergeCell ref="S16:U16"/>
    <mergeCell ref="V16:X16"/>
    <mergeCell ref="AZ16:BB16"/>
    <mergeCell ref="BC16:BE16"/>
    <mergeCell ref="V17:X17"/>
    <mergeCell ref="AQ17:AS17"/>
    <mergeCell ref="AQ18:AS18"/>
    <mergeCell ref="AT17:AV17"/>
    <mergeCell ref="AW17:AY17"/>
    <mergeCell ref="AH17:AJ17"/>
    <mergeCell ref="AK17:AM17"/>
    <mergeCell ref="AN17:AP17"/>
    <mergeCell ref="H20:P20"/>
    <mergeCell ref="Q20:R20"/>
    <mergeCell ref="S20:U20"/>
    <mergeCell ref="V20:X20"/>
    <mergeCell ref="AK18:AM18"/>
    <mergeCell ref="AN18:AP18"/>
    <mergeCell ref="F18:R18"/>
    <mergeCell ref="S18:U18"/>
    <mergeCell ref="S26:U26"/>
    <mergeCell ref="V26:X26"/>
    <mergeCell ref="AT26:AV26"/>
    <mergeCell ref="AW26:AY26"/>
    <mergeCell ref="AZ26:BB26"/>
    <mergeCell ref="AT18:AV18"/>
    <mergeCell ref="AW18:AY18"/>
    <mergeCell ref="AZ18:BB18"/>
    <mergeCell ref="F19:BE19"/>
    <mergeCell ref="F20:G20"/>
    <mergeCell ref="V18:X18"/>
    <mergeCell ref="Y18:AA18"/>
    <mergeCell ref="AB18:AG18"/>
    <mergeCell ref="AH18:AJ18"/>
    <mergeCell ref="AQ26:AS26"/>
    <mergeCell ref="BC18:BE18"/>
    <mergeCell ref="F24:BE24"/>
    <mergeCell ref="F26:G26"/>
    <mergeCell ref="H26:P26"/>
    <mergeCell ref="Q26:R26"/>
    <mergeCell ref="F28:G28"/>
    <mergeCell ref="H28:P28"/>
    <mergeCell ref="Q28:R28"/>
    <mergeCell ref="AW28:AY28"/>
    <mergeCell ref="S28:U28"/>
    <mergeCell ref="V28:X28"/>
    <mergeCell ref="AT28:AV28"/>
    <mergeCell ref="AQ28:AS28"/>
    <mergeCell ref="AN28:AP28"/>
    <mergeCell ref="AK28:AM28"/>
    <mergeCell ref="Y26:AA26"/>
    <mergeCell ref="AB26:AG26"/>
    <mergeCell ref="AH26:AJ26"/>
    <mergeCell ref="AH27:AJ27"/>
    <mergeCell ref="BC26:BE26"/>
    <mergeCell ref="AK26:AM26"/>
    <mergeCell ref="AN26:AP26"/>
    <mergeCell ref="BC27:BE27"/>
    <mergeCell ref="AK27:AM27"/>
    <mergeCell ref="AN27:AP27"/>
    <mergeCell ref="H30:P30"/>
    <mergeCell ref="Q30:R30"/>
    <mergeCell ref="S30:U30"/>
    <mergeCell ref="BC28:BE28"/>
    <mergeCell ref="AB28:AG28"/>
    <mergeCell ref="AH28:AJ28"/>
    <mergeCell ref="AB29:AG29"/>
    <mergeCell ref="AH29:AJ29"/>
    <mergeCell ref="AQ29:AS29"/>
    <mergeCell ref="AT29:AV29"/>
    <mergeCell ref="AQ31:AS31"/>
    <mergeCell ref="F22:G22"/>
    <mergeCell ref="H22:P22"/>
    <mergeCell ref="Q22:R22"/>
    <mergeCell ref="S22:U22"/>
    <mergeCell ref="V30:X30"/>
    <mergeCell ref="Y30:AA30"/>
    <mergeCell ref="AB30:AG30"/>
    <mergeCell ref="AH30:AJ30"/>
    <mergeCell ref="F30:G30"/>
    <mergeCell ref="AT31:AV31"/>
    <mergeCell ref="AW31:AY31"/>
    <mergeCell ref="AN30:AP30"/>
    <mergeCell ref="AQ30:AS30"/>
    <mergeCell ref="AK30:AM30"/>
    <mergeCell ref="AK32:AM32"/>
    <mergeCell ref="AQ32:AS32"/>
    <mergeCell ref="AN32:AP32"/>
    <mergeCell ref="AK31:AM31"/>
    <mergeCell ref="AN31:AP31"/>
    <mergeCell ref="AB32:AG32"/>
    <mergeCell ref="AH32:AJ32"/>
    <mergeCell ref="AT32:AV32"/>
    <mergeCell ref="BC30:BE30"/>
    <mergeCell ref="AT30:AV30"/>
    <mergeCell ref="AW30:AY30"/>
    <mergeCell ref="AZ30:BB30"/>
    <mergeCell ref="AZ32:BB32"/>
    <mergeCell ref="AW32:AY32"/>
    <mergeCell ref="BC32:BE32"/>
    <mergeCell ref="F32:R32"/>
    <mergeCell ref="S32:U32"/>
    <mergeCell ref="Q34:R34"/>
    <mergeCell ref="S34:U34"/>
    <mergeCell ref="AH34:AJ34"/>
    <mergeCell ref="F33:BE33"/>
    <mergeCell ref="F34:G34"/>
    <mergeCell ref="H34:P34"/>
    <mergeCell ref="V34:X34"/>
    <mergeCell ref="AT34:AV34"/>
    <mergeCell ref="AW39:AY39"/>
    <mergeCell ref="AZ34:BB34"/>
    <mergeCell ref="AQ35:AS35"/>
    <mergeCell ref="AT35:AV35"/>
    <mergeCell ref="AT39:AV39"/>
    <mergeCell ref="AQ37:AS37"/>
    <mergeCell ref="AT37:AV37"/>
    <mergeCell ref="AT36:AV36"/>
    <mergeCell ref="AQ34:AS34"/>
    <mergeCell ref="BC37:BE37"/>
    <mergeCell ref="AW36:AY36"/>
    <mergeCell ref="AZ36:BB36"/>
    <mergeCell ref="BC36:BE36"/>
    <mergeCell ref="AB34:AG34"/>
    <mergeCell ref="AW34:AY34"/>
    <mergeCell ref="AK34:AM34"/>
    <mergeCell ref="AN34:AP34"/>
    <mergeCell ref="AQ38:AS38"/>
    <mergeCell ref="AT38:AV38"/>
    <mergeCell ref="AQ39:AS39"/>
    <mergeCell ref="AN38:AP38"/>
    <mergeCell ref="BC34:BE34"/>
    <mergeCell ref="AW37:AY37"/>
    <mergeCell ref="AZ37:BB37"/>
    <mergeCell ref="AW35:AY35"/>
    <mergeCell ref="AZ35:BB35"/>
    <mergeCell ref="BC35:BE35"/>
    <mergeCell ref="F37:G37"/>
    <mergeCell ref="AB35:AG35"/>
    <mergeCell ref="AH35:AJ35"/>
    <mergeCell ref="AK35:AM35"/>
    <mergeCell ref="V36:X36"/>
    <mergeCell ref="Y36:AA36"/>
    <mergeCell ref="AB36:AG36"/>
    <mergeCell ref="F36:G36"/>
    <mergeCell ref="H36:P36"/>
    <mergeCell ref="Q36:R36"/>
    <mergeCell ref="BC38:BE38"/>
    <mergeCell ref="AW38:AY38"/>
    <mergeCell ref="AZ38:BB38"/>
    <mergeCell ref="BC39:BE39"/>
    <mergeCell ref="AN35:AP35"/>
    <mergeCell ref="F35:G35"/>
    <mergeCell ref="V35:X35"/>
    <mergeCell ref="H35:P35"/>
    <mergeCell ref="Q35:R35"/>
    <mergeCell ref="S35:U35"/>
    <mergeCell ref="AW41:AY41"/>
    <mergeCell ref="AZ41:BB41"/>
    <mergeCell ref="BC41:BE41"/>
    <mergeCell ref="AZ39:BB39"/>
    <mergeCell ref="F40:BE40"/>
    <mergeCell ref="F41:G41"/>
    <mergeCell ref="H41:P41"/>
    <mergeCell ref="AT41:AV41"/>
    <mergeCell ref="AH41:AJ41"/>
    <mergeCell ref="AK41:AM41"/>
    <mergeCell ref="AN39:AP39"/>
    <mergeCell ref="F38:G38"/>
    <mergeCell ref="Q41:R41"/>
    <mergeCell ref="S41:U41"/>
    <mergeCell ref="V41:X41"/>
    <mergeCell ref="H38:P38"/>
    <mergeCell ref="Q38:R38"/>
    <mergeCell ref="S38:U38"/>
    <mergeCell ref="V38:X38"/>
    <mergeCell ref="Y38:AA38"/>
    <mergeCell ref="F39:R39"/>
    <mergeCell ref="S39:U39"/>
    <mergeCell ref="V39:X39"/>
    <mergeCell ref="Y39:AA39"/>
    <mergeCell ref="AB39:AG39"/>
    <mergeCell ref="AH39:AJ39"/>
    <mergeCell ref="AZ43:BB43"/>
    <mergeCell ref="AW43:AY43"/>
    <mergeCell ref="AQ42:AS42"/>
    <mergeCell ref="AT42:AV42"/>
    <mergeCell ref="AW42:AY42"/>
    <mergeCell ref="AZ42:BB42"/>
    <mergeCell ref="BC43:BE43"/>
    <mergeCell ref="AH43:AJ43"/>
    <mergeCell ref="BC42:BE42"/>
    <mergeCell ref="AK43:AM43"/>
    <mergeCell ref="AN43:AP43"/>
    <mergeCell ref="AQ43:AS43"/>
    <mergeCell ref="AT43:AV43"/>
    <mergeCell ref="AH42:AJ42"/>
    <mergeCell ref="AK42:AM42"/>
    <mergeCell ref="AN42:AP42"/>
    <mergeCell ref="F42:R42"/>
    <mergeCell ref="S42:U42"/>
    <mergeCell ref="V42:X42"/>
    <mergeCell ref="Y42:AA42"/>
    <mergeCell ref="F43:R43"/>
    <mergeCell ref="S43:U43"/>
    <mergeCell ref="V43:X43"/>
    <mergeCell ref="Y43:AA43"/>
    <mergeCell ref="AN36:AP36"/>
    <mergeCell ref="AQ36:AS36"/>
    <mergeCell ref="AH36:AJ36"/>
    <mergeCell ref="AB43:AG43"/>
    <mergeCell ref="AB42:AG42"/>
    <mergeCell ref="Y41:AA41"/>
    <mergeCell ref="AB41:AG41"/>
    <mergeCell ref="AN41:AP41"/>
    <mergeCell ref="AQ41:AS41"/>
    <mergeCell ref="AK39:AM39"/>
    <mergeCell ref="Y20:AA20"/>
    <mergeCell ref="AB20:AG20"/>
    <mergeCell ref="AH20:AJ20"/>
    <mergeCell ref="AK20:AM20"/>
    <mergeCell ref="S36:U36"/>
    <mergeCell ref="AK36:AM36"/>
    <mergeCell ref="Y35:AA35"/>
    <mergeCell ref="Y34:AA34"/>
    <mergeCell ref="V32:X32"/>
    <mergeCell ref="Y32:AA32"/>
    <mergeCell ref="AK23:AM23"/>
    <mergeCell ref="AN23:AP23"/>
    <mergeCell ref="AN20:AP20"/>
    <mergeCell ref="AQ20:AS20"/>
    <mergeCell ref="AT20:AV20"/>
    <mergeCell ref="AW20:AY20"/>
    <mergeCell ref="F23:R23"/>
    <mergeCell ref="S23:U23"/>
    <mergeCell ref="V23:X23"/>
    <mergeCell ref="Y23:AA23"/>
    <mergeCell ref="AB23:AG23"/>
    <mergeCell ref="AH23:AJ23"/>
    <mergeCell ref="BC23:BE23"/>
    <mergeCell ref="AQ23:AS23"/>
    <mergeCell ref="AT23:AV23"/>
    <mergeCell ref="AW23:AY23"/>
    <mergeCell ref="AZ23:BB23"/>
    <mergeCell ref="AZ20:BB20"/>
    <mergeCell ref="BC20:BE20"/>
    <mergeCell ref="V31:X31"/>
    <mergeCell ref="Y31:AA31"/>
    <mergeCell ref="AB31:AG31"/>
    <mergeCell ref="AH31:AJ31"/>
    <mergeCell ref="F31:G31"/>
    <mergeCell ref="H31:P31"/>
    <mergeCell ref="Q31:R31"/>
    <mergeCell ref="S31:U31"/>
    <mergeCell ref="AZ31:BB31"/>
    <mergeCell ref="BC31:BE31"/>
    <mergeCell ref="F21:G21"/>
    <mergeCell ref="H21:P21"/>
    <mergeCell ref="Q21:R21"/>
    <mergeCell ref="S21:U21"/>
    <mergeCell ref="V21:X21"/>
    <mergeCell ref="Y21:AA21"/>
    <mergeCell ref="AB21:AG21"/>
    <mergeCell ref="AH21:AJ21"/>
    <mergeCell ref="AW21:AY21"/>
    <mergeCell ref="AZ21:BB21"/>
    <mergeCell ref="BC21:BE21"/>
    <mergeCell ref="AK21:AM21"/>
    <mergeCell ref="AN21:AP21"/>
    <mergeCell ref="AQ21:AS21"/>
    <mergeCell ref="AT21:AV21"/>
    <mergeCell ref="F25:G25"/>
    <mergeCell ref="H25:P25"/>
    <mergeCell ref="Q25:R25"/>
    <mergeCell ref="S25:U25"/>
    <mergeCell ref="BC25:BE25"/>
    <mergeCell ref="AK25:AM25"/>
    <mergeCell ref="AN25:AP25"/>
    <mergeCell ref="AQ25:AS25"/>
    <mergeCell ref="AW22:AY22"/>
    <mergeCell ref="AZ22:BB22"/>
    <mergeCell ref="BC22:BE22"/>
    <mergeCell ref="V25:X25"/>
    <mergeCell ref="AT25:AV25"/>
    <mergeCell ref="AW25:AY25"/>
    <mergeCell ref="AZ25:BB25"/>
    <mergeCell ref="Y25:AA25"/>
    <mergeCell ref="AB25:AG25"/>
    <mergeCell ref="AH25:AJ25"/>
    <mergeCell ref="Y28:AA28"/>
    <mergeCell ref="AZ28:BB28"/>
    <mergeCell ref="V22:X22"/>
    <mergeCell ref="Y22:AA22"/>
    <mergeCell ref="AB22:AG22"/>
    <mergeCell ref="AH22:AJ22"/>
    <mergeCell ref="AK22:AM22"/>
    <mergeCell ref="AN22:AP22"/>
    <mergeCell ref="AQ22:AS22"/>
    <mergeCell ref="AT22:AV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BE49"/>
  <sheetViews>
    <sheetView zoomScalePageLayoutView="0" workbookViewId="0" topLeftCell="A1">
      <selection activeCell="F3" sqref="F3:N3"/>
    </sheetView>
  </sheetViews>
  <sheetFormatPr defaultColWidth="9.140625" defaultRowHeight="15"/>
  <cols>
    <col min="1" max="1" width="3.00390625" style="0" customWidth="1"/>
    <col min="2" max="2" width="2.28125" style="0" customWidth="1"/>
    <col min="3" max="3" width="2.57421875" style="0" hidden="1" customWidth="1"/>
    <col min="4" max="4" width="3.28125" style="0" customWidth="1"/>
    <col min="5" max="5" width="0.13671875" style="0" customWidth="1"/>
    <col min="6" max="7" width="3.8515625" style="0" customWidth="1"/>
    <col min="8" max="8" width="0.5625" style="0" customWidth="1"/>
    <col min="9" max="9" width="4.28125" style="0" hidden="1" customWidth="1"/>
    <col min="10" max="10" width="0.13671875" style="0" customWidth="1"/>
    <col min="11" max="11" width="0.5625" style="0" customWidth="1"/>
    <col min="12" max="12" width="9.140625" style="0" hidden="1" customWidth="1"/>
    <col min="16" max="16" width="9.140625" style="0" hidden="1" customWidth="1"/>
    <col min="18" max="18" width="0.13671875" style="0" customWidth="1"/>
    <col min="20" max="20" width="3.57421875" style="0" customWidth="1"/>
    <col min="21" max="21" width="9.140625" style="0" hidden="1" customWidth="1"/>
    <col min="22" max="22" width="7.7109375" style="0" customWidth="1"/>
    <col min="23" max="24" width="9.140625" style="0" hidden="1" customWidth="1"/>
    <col min="25" max="25" width="8.28125" style="0" customWidth="1"/>
    <col min="26" max="27" width="9.140625" style="0" hidden="1" customWidth="1"/>
    <col min="29" max="29" width="7.421875" style="0" customWidth="1"/>
    <col min="30" max="30" width="4.8515625" style="0" hidden="1" customWidth="1"/>
    <col min="31" max="33" width="9.140625" style="0" hidden="1" customWidth="1"/>
    <col min="34" max="34" width="8.57421875" style="0" customWidth="1"/>
    <col min="35" max="36" width="9.140625" style="0" hidden="1" customWidth="1"/>
    <col min="37" max="37" width="8.57421875" style="0" customWidth="1"/>
    <col min="38" max="39" width="9.140625" style="0" hidden="1" customWidth="1"/>
    <col min="40" max="40" width="7.28125" style="0" customWidth="1"/>
    <col min="41" max="42" width="9.140625" style="0" hidden="1" customWidth="1"/>
    <col min="43" max="43" width="6.00390625" style="0" customWidth="1"/>
    <col min="44" max="45" width="9.140625" style="0" hidden="1" customWidth="1"/>
    <col min="46" max="46" width="7.140625" style="0" customWidth="1"/>
    <col min="47" max="48" width="9.140625" style="0" hidden="1" customWidth="1"/>
    <col min="49" max="49" width="7.28125" style="0" customWidth="1"/>
    <col min="50" max="51" width="9.140625" style="0" hidden="1" customWidth="1"/>
    <col min="52" max="52" width="7.140625" style="0" customWidth="1"/>
    <col min="53" max="54" width="9.140625" style="0" hidden="1" customWidth="1"/>
    <col min="55" max="55" width="3.7109375" style="0" customWidth="1"/>
    <col min="56" max="56" width="9.140625" style="0" hidden="1" customWidth="1"/>
    <col min="57" max="57" width="3.00390625" style="0" customWidth="1"/>
  </cols>
  <sheetData>
    <row r="1" ht="14.25">
      <c r="S1" t="s">
        <v>130</v>
      </c>
    </row>
    <row r="2" ht="14.25">
      <c r="F2" t="s">
        <v>107</v>
      </c>
    </row>
    <row r="3" ht="14.25">
      <c r="F3" t="s">
        <v>162</v>
      </c>
    </row>
    <row r="4" ht="14.25">
      <c r="F4" t="s">
        <v>143</v>
      </c>
    </row>
    <row r="5" spans="6:57" ht="15" customHeight="1">
      <c r="F5" s="25" t="s">
        <v>138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</row>
    <row r="6" spans="6:57" ht="15" customHeight="1"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0"/>
    </row>
    <row r="7" spans="6:57" ht="15">
      <c r="F7" s="12" t="s">
        <v>0</v>
      </c>
      <c r="G7" s="12"/>
      <c r="H7" s="13" t="s">
        <v>1</v>
      </c>
      <c r="I7" s="13"/>
      <c r="J7" s="13"/>
      <c r="K7" s="13"/>
      <c r="L7" s="13"/>
      <c r="M7" s="13"/>
      <c r="N7" s="13"/>
      <c r="O7" s="13"/>
      <c r="P7" s="13"/>
      <c r="Q7" s="13" t="s">
        <v>2</v>
      </c>
      <c r="R7" s="13"/>
      <c r="S7" s="12" t="s">
        <v>3</v>
      </c>
      <c r="T7" s="12"/>
      <c r="U7" s="12"/>
      <c r="V7" s="12"/>
      <c r="W7" s="12"/>
      <c r="X7" s="12"/>
      <c r="Y7" s="12"/>
      <c r="Z7" s="12"/>
      <c r="AA7" s="12"/>
      <c r="AB7" s="13" t="s">
        <v>4</v>
      </c>
      <c r="AC7" s="13"/>
      <c r="AD7" s="13"/>
      <c r="AE7" s="13"/>
      <c r="AF7" s="13"/>
      <c r="AG7" s="13"/>
      <c r="AH7" s="12" t="s">
        <v>5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 t="s">
        <v>6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6:57" ht="14.25"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2" t="s">
        <v>7</v>
      </c>
      <c r="T8" s="12"/>
      <c r="U8" s="12"/>
      <c r="V8" s="12" t="s">
        <v>8</v>
      </c>
      <c r="W8" s="12"/>
      <c r="X8" s="12"/>
      <c r="Y8" s="12" t="s">
        <v>9</v>
      </c>
      <c r="Z8" s="12"/>
      <c r="AA8" s="12"/>
      <c r="AB8" s="13"/>
      <c r="AC8" s="13"/>
      <c r="AD8" s="13"/>
      <c r="AE8" s="13"/>
      <c r="AF8" s="13"/>
      <c r="AG8" s="13"/>
      <c r="AH8" s="12" t="s">
        <v>10</v>
      </c>
      <c r="AI8" s="12"/>
      <c r="AJ8" s="12"/>
      <c r="AK8" s="12" t="s">
        <v>11</v>
      </c>
      <c r="AL8" s="12"/>
      <c r="AM8" s="12"/>
      <c r="AN8" s="12" t="s">
        <v>12</v>
      </c>
      <c r="AO8" s="12"/>
      <c r="AP8" s="12"/>
      <c r="AQ8" s="12" t="s">
        <v>13</v>
      </c>
      <c r="AR8" s="12"/>
      <c r="AS8" s="12"/>
      <c r="AT8" s="12" t="s">
        <v>14</v>
      </c>
      <c r="AU8" s="12"/>
      <c r="AV8" s="12"/>
      <c r="AW8" s="12" t="s">
        <v>15</v>
      </c>
      <c r="AX8" s="12"/>
      <c r="AY8" s="12"/>
      <c r="AZ8" s="12" t="s">
        <v>16</v>
      </c>
      <c r="BA8" s="12"/>
      <c r="BB8" s="12"/>
      <c r="BC8" s="12" t="s">
        <v>17</v>
      </c>
      <c r="BD8" s="12"/>
      <c r="BE8" s="12"/>
    </row>
    <row r="9" spans="6:57" ht="14.25"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6:57" ht="15">
      <c r="F10" s="8">
        <v>1</v>
      </c>
      <c r="G10" s="8"/>
      <c r="H10" s="8">
        <v>2</v>
      </c>
      <c r="I10" s="8"/>
      <c r="J10" s="8"/>
      <c r="K10" s="8"/>
      <c r="L10" s="8"/>
      <c r="M10" s="8"/>
      <c r="N10" s="8"/>
      <c r="O10" s="8"/>
      <c r="P10" s="8"/>
      <c r="Q10" s="8">
        <v>3</v>
      </c>
      <c r="R10" s="8"/>
      <c r="S10" s="8">
        <v>4</v>
      </c>
      <c r="T10" s="8"/>
      <c r="U10" s="8"/>
      <c r="V10" s="8">
        <v>5</v>
      </c>
      <c r="W10" s="8"/>
      <c r="X10" s="8"/>
      <c r="Y10" s="8">
        <v>6</v>
      </c>
      <c r="Z10" s="8"/>
      <c r="AA10" s="8"/>
      <c r="AB10" s="8">
        <v>7</v>
      </c>
      <c r="AC10" s="8"/>
      <c r="AD10" s="8"/>
      <c r="AE10" s="8"/>
      <c r="AF10" s="8"/>
      <c r="AG10" s="8"/>
      <c r="AH10" s="8">
        <v>8</v>
      </c>
      <c r="AI10" s="8"/>
      <c r="AJ10" s="8"/>
      <c r="AK10" s="8">
        <v>9</v>
      </c>
      <c r="AL10" s="8"/>
      <c r="AM10" s="8"/>
      <c r="AN10" s="8">
        <v>10</v>
      </c>
      <c r="AO10" s="8"/>
      <c r="AP10" s="8"/>
      <c r="AQ10" s="8">
        <v>11</v>
      </c>
      <c r="AR10" s="8"/>
      <c r="AS10" s="8"/>
      <c r="AT10" s="8">
        <v>12</v>
      </c>
      <c r="AU10" s="8"/>
      <c r="AV10" s="8"/>
      <c r="AW10" s="8">
        <v>13</v>
      </c>
      <c r="AX10" s="8"/>
      <c r="AY10" s="8"/>
      <c r="AZ10" s="8">
        <v>14</v>
      </c>
      <c r="BA10" s="8"/>
      <c r="BB10" s="8"/>
      <c r="BC10" s="8">
        <v>15</v>
      </c>
      <c r="BD10" s="8"/>
      <c r="BE10" s="8"/>
    </row>
    <row r="11" spans="6:57" ht="15" hidden="1">
      <c r="F11" s="14" t="s">
        <v>18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</row>
    <row r="12" spans="6:57" ht="15" hidden="1">
      <c r="F12" s="5">
        <v>1</v>
      </c>
      <c r="G12" s="7"/>
      <c r="H12" s="5" t="s">
        <v>52</v>
      </c>
      <c r="I12" s="6"/>
      <c r="J12" s="6"/>
      <c r="K12" s="6"/>
      <c r="L12" s="6"/>
      <c r="M12" s="6"/>
      <c r="N12" s="6"/>
      <c r="O12" s="6"/>
      <c r="P12" s="7"/>
      <c r="Q12" s="5" t="s">
        <v>98</v>
      </c>
      <c r="R12" s="7"/>
      <c r="S12" s="5"/>
      <c r="T12" s="6"/>
      <c r="U12" s="7"/>
      <c r="V12" s="5"/>
      <c r="W12" s="6"/>
      <c r="X12" s="7"/>
      <c r="Y12" s="5"/>
      <c r="Z12" s="6"/>
      <c r="AA12" s="7"/>
      <c r="AB12" s="5"/>
      <c r="AC12" s="6"/>
      <c r="AD12" s="6"/>
      <c r="AE12" s="6"/>
      <c r="AF12" s="6"/>
      <c r="AG12" s="7"/>
      <c r="AH12" s="5"/>
      <c r="AI12" s="6"/>
      <c r="AJ12" s="7"/>
      <c r="AK12" s="5"/>
      <c r="AL12" s="6"/>
      <c r="AM12" s="7"/>
      <c r="AN12" s="5"/>
      <c r="AO12" s="6"/>
      <c r="AP12" s="7"/>
      <c r="AQ12" s="5"/>
      <c r="AR12" s="6"/>
      <c r="AS12" s="7"/>
      <c r="AT12" s="5"/>
      <c r="AU12" s="6"/>
      <c r="AV12" s="7"/>
      <c r="AW12" s="5"/>
      <c r="AX12" s="6"/>
      <c r="AY12" s="7"/>
      <c r="AZ12" s="5"/>
      <c r="BA12" s="6"/>
      <c r="BB12" s="7"/>
      <c r="BC12" s="5"/>
      <c r="BD12" s="6"/>
      <c r="BE12" s="7"/>
    </row>
    <row r="13" spans="6:57" ht="15" hidden="1">
      <c r="F13" s="5">
        <v>2</v>
      </c>
      <c r="G13" s="7"/>
      <c r="H13" s="5" t="s">
        <v>54</v>
      </c>
      <c r="I13" s="6"/>
      <c r="J13" s="6"/>
      <c r="K13" s="6"/>
      <c r="L13" s="6"/>
      <c r="M13" s="6"/>
      <c r="N13" s="6"/>
      <c r="O13" s="6"/>
      <c r="P13" s="7"/>
      <c r="Q13" s="5">
        <v>30</v>
      </c>
      <c r="R13" s="7"/>
      <c r="S13" s="5"/>
      <c r="T13" s="6"/>
      <c r="U13" s="7"/>
      <c r="V13" s="5"/>
      <c r="W13" s="6"/>
      <c r="X13" s="7"/>
      <c r="Y13" s="5"/>
      <c r="Z13" s="6"/>
      <c r="AA13" s="7"/>
      <c r="AB13" s="5"/>
      <c r="AC13" s="6"/>
      <c r="AD13" s="6"/>
      <c r="AE13" s="6"/>
      <c r="AF13" s="6"/>
      <c r="AG13" s="7"/>
      <c r="AH13" s="5"/>
      <c r="AI13" s="6"/>
      <c r="AJ13" s="7"/>
      <c r="AK13" s="5"/>
      <c r="AL13" s="6"/>
      <c r="AM13" s="7"/>
      <c r="AN13" s="5"/>
      <c r="AO13" s="6"/>
      <c r="AP13" s="7"/>
      <c r="AQ13" s="5"/>
      <c r="AR13" s="6"/>
      <c r="AS13" s="7"/>
      <c r="AT13" s="5"/>
      <c r="AU13" s="6"/>
      <c r="AV13" s="7"/>
      <c r="AW13" s="5"/>
      <c r="AX13" s="6"/>
      <c r="AY13" s="7"/>
      <c r="AZ13" s="5"/>
      <c r="BA13" s="6"/>
      <c r="BB13" s="7"/>
      <c r="BC13" s="5"/>
      <c r="BD13" s="6"/>
      <c r="BE13" s="7"/>
    </row>
    <row r="14" spans="6:57" ht="15" hidden="1">
      <c r="F14" s="5">
        <v>3</v>
      </c>
      <c r="G14" s="7"/>
      <c r="H14" s="5" t="s">
        <v>23</v>
      </c>
      <c r="I14" s="6"/>
      <c r="J14" s="6"/>
      <c r="K14" s="6"/>
      <c r="L14" s="6"/>
      <c r="M14" s="6"/>
      <c r="N14" s="6"/>
      <c r="O14" s="6"/>
      <c r="P14" s="7"/>
      <c r="Q14" s="5">
        <v>10</v>
      </c>
      <c r="R14" s="7"/>
      <c r="S14" s="5"/>
      <c r="T14" s="6"/>
      <c r="U14" s="7"/>
      <c r="V14" s="5"/>
      <c r="W14" s="6"/>
      <c r="X14" s="7"/>
      <c r="Y14" s="5"/>
      <c r="Z14" s="6"/>
      <c r="AA14" s="7"/>
      <c r="AB14" s="5"/>
      <c r="AC14" s="6"/>
      <c r="AD14" s="6"/>
      <c r="AE14" s="6"/>
      <c r="AF14" s="6"/>
      <c r="AG14" s="7"/>
      <c r="AH14" s="5"/>
      <c r="AI14" s="6"/>
      <c r="AJ14" s="7"/>
      <c r="AK14" s="5"/>
      <c r="AL14" s="6"/>
      <c r="AM14" s="7"/>
      <c r="AN14" s="5"/>
      <c r="AO14" s="6"/>
      <c r="AP14" s="7"/>
      <c r="AQ14" s="5"/>
      <c r="AR14" s="6"/>
      <c r="AS14" s="7"/>
      <c r="AT14" s="5"/>
      <c r="AU14" s="6"/>
      <c r="AV14" s="7"/>
      <c r="AW14" s="5"/>
      <c r="AX14" s="6"/>
      <c r="AY14" s="7"/>
      <c r="AZ14" s="5"/>
      <c r="BA14" s="6"/>
      <c r="BB14" s="7"/>
      <c r="BC14" s="5"/>
      <c r="BD14" s="6"/>
      <c r="BE14" s="7"/>
    </row>
    <row r="15" spans="6:57" ht="15" hidden="1">
      <c r="F15" s="5">
        <v>4</v>
      </c>
      <c r="G15" s="7"/>
      <c r="H15" s="5" t="s">
        <v>21</v>
      </c>
      <c r="I15" s="6"/>
      <c r="J15" s="6"/>
      <c r="K15" s="6"/>
      <c r="L15" s="6"/>
      <c r="M15" s="6"/>
      <c r="N15" s="6"/>
      <c r="O15" s="6"/>
      <c r="P15" s="7"/>
      <c r="Q15" s="5">
        <v>50</v>
      </c>
      <c r="R15" s="7"/>
      <c r="S15" s="5"/>
      <c r="T15" s="6"/>
      <c r="U15" s="7"/>
      <c r="V15" s="5"/>
      <c r="W15" s="6"/>
      <c r="X15" s="7"/>
      <c r="Y15" s="5"/>
      <c r="Z15" s="6"/>
      <c r="AA15" s="7"/>
      <c r="AB15" s="5"/>
      <c r="AC15" s="6"/>
      <c r="AD15" s="6"/>
      <c r="AE15" s="6"/>
      <c r="AF15" s="6"/>
      <c r="AG15" s="7"/>
      <c r="AH15" s="5"/>
      <c r="AI15" s="6"/>
      <c r="AJ15" s="7"/>
      <c r="AK15" s="5"/>
      <c r="AL15" s="6"/>
      <c r="AM15" s="7"/>
      <c r="AN15" s="5"/>
      <c r="AO15" s="6"/>
      <c r="AP15" s="7"/>
      <c r="AQ15" s="5"/>
      <c r="AR15" s="6"/>
      <c r="AS15" s="7"/>
      <c r="AT15" s="5"/>
      <c r="AU15" s="6"/>
      <c r="AV15" s="7"/>
      <c r="AW15" s="5"/>
      <c r="AX15" s="6"/>
      <c r="AY15" s="7"/>
      <c r="AZ15" s="5"/>
      <c r="BA15" s="6"/>
      <c r="BB15" s="7"/>
      <c r="BC15" s="5"/>
      <c r="BD15" s="6"/>
      <c r="BE15" s="7"/>
    </row>
    <row r="16" spans="6:57" ht="15" hidden="1">
      <c r="F16" s="8">
        <v>5</v>
      </c>
      <c r="G16" s="8"/>
      <c r="H16" s="8" t="s">
        <v>22</v>
      </c>
      <c r="I16" s="8"/>
      <c r="J16" s="8"/>
      <c r="K16" s="8"/>
      <c r="L16" s="8"/>
      <c r="M16" s="8"/>
      <c r="N16" s="8"/>
      <c r="O16" s="8"/>
      <c r="P16" s="8"/>
      <c r="Q16" s="8">
        <v>200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6:57" ht="15" hidden="1">
      <c r="F17" s="10" t="s">
        <v>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6:57" ht="15">
      <c r="F18" s="11" t="s">
        <v>103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6:57" ht="15">
      <c r="F19" s="5">
        <v>205</v>
      </c>
      <c r="G19" s="7"/>
      <c r="H19" s="5" t="s">
        <v>160</v>
      </c>
      <c r="I19" s="6"/>
      <c r="J19" s="6"/>
      <c r="K19" s="6"/>
      <c r="L19" s="6"/>
      <c r="M19" s="6"/>
      <c r="N19" s="6"/>
      <c r="O19" s="6"/>
      <c r="P19" s="7"/>
      <c r="Q19" s="5">
        <v>50</v>
      </c>
      <c r="R19" s="7"/>
      <c r="S19" s="5">
        <v>4.41</v>
      </c>
      <c r="T19" s="6"/>
      <c r="U19" s="7"/>
      <c r="V19" s="5">
        <v>10.69</v>
      </c>
      <c r="W19" s="6"/>
      <c r="X19" s="7"/>
      <c r="Y19" s="5">
        <v>1.046</v>
      </c>
      <c r="Z19" s="6"/>
      <c r="AA19" s="7"/>
      <c r="AB19" s="5">
        <v>119.81</v>
      </c>
      <c r="AC19" s="6"/>
      <c r="AD19" s="6"/>
      <c r="AE19" s="6"/>
      <c r="AF19" s="6"/>
      <c r="AG19" s="7"/>
      <c r="AH19" s="8">
        <v>0.086</v>
      </c>
      <c r="AI19" s="8"/>
      <c r="AJ19" s="8"/>
      <c r="AK19" s="8">
        <v>0</v>
      </c>
      <c r="AL19" s="8"/>
      <c r="AM19" s="8"/>
      <c r="AN19" s="8">
        <v>0.013</v>
      </c>
      <c r="AO19" s="8"/>
      <c r="AP19" s="8"/>
      <c r="AQ19" s="8">
        <v>0.266</v>
      </c>
      <c r="AR19" s="8"/>
      <c r="AS19" s="8"/>
      <c r="AT19" s="8">
        <v>12</v>
      </c>
      <c r="AU19" s="8"/>
      <c r="AV19" s="8"/>
      <c r="AW19" s="8">
        <v>69.14</v>
      </c>
      <c r="AX19" s="8"/>
      <c r="AY19" s="8"/>
      <c r="AZ19" s="8">
        <v>7.95</v>
      </c>
      <c r="BA19" s="8"/>
      <c r="BB19" s="8"/>
      <c r="BC19" s="8">
        <v>0.846</v>
      </c>
      <c r="BD19" s="8"/>
      <c r="BE19" s="8"/>
    </row>
    <row r="20" spans="6:57" ht="15">
      <c r="F20" s="8">
        <v>402</v>
      </c>
      <c r="G20" s="8"/>
      <c r="H20" s="8" t="s">
        <v>155</v>
      </c>
      <c r="I20" s="8"/>
      <c r="J20" s="8"/>
      <c r="K20" s="8"/>
      <c r="L20" s="8"/>
      <c r="M20" s="8"/>
      <c r="N20" s="8"/>
      <c r="O20" s="8"/>
      <c r="P20" s="8"/>
      <c r="Q20" s="8">
        <v>20</v>
      </c>
      <c r="R20" s="8"/>
      <c r="S20" s="8">
        <v>1.48</v>
      </c>
      <c r="T20" s="8"/>
      <c r="U20" s="8"/>
      <c r="V20" s="8">
        <v>2</v>
      </c>
      <c r="W20" s="8"/>
      <c r="X20" s="8"/>
      <c r="Y20" s="8">
        <v>5.12</v>
      </c>
      <c r="Z20" s="8"/>
      <c r="AA20" s="8"/>
      <c r="AB20" s="8">
        <v>85.2</v>
      </c>
      <c r="AC20" s="8"/>
      <c r="AD20" s="8"/>
      <c r="AE20" s="8"/>
      <c r="AF20" s="8"/>
      <c r="AG20" s="8"/>
      <c r="AH20" s="8">
        <v>0.08</v>
      </c>
      <c r="AI20" s="8"/>
      <c r="AJ20" s="8"/>
      <c r="AK20" s="8">
        <v>0</v>
      </c>
      <c r="AL20" s="8"/>
      <c r="AM20" s="8"/>
      <c r="AN20" s="8">
        <v>0</v>
      </c>
      <c r="AO20" s="8"/>
      <c r="AP20" s="8"/>
      <c r="AQ20" s="8">
        <v>1.44</v>
      </c>
      <c r="AR20" s="8"/>
      <c r="AS20" s="8"/>
      <c r="AT20" s="8">
        <v>20</v>
      </c>
      <c r="AU20" s="8"/>
      <c r="AV20" s="8"/>
      <c r="AW20" s="8">
        <v>16.6</v>
      </c>
      <c r="AX20" s="8"/>
      <c r="AY20" s="8"/>
      <c r="AZ20" s="8">
        <v>6</v>
      </c>
      <c r="BA20" s="8"/>
      <c r="BB20" s="8"/>
      <c r="BC20" s="8">
        <v>0.3</v>
      </c>
      <c r="BD20" s="8"/>
      <c r="BE20" s="8"/>
    </row>
    <row r="21" spans="6:57" ht="15">
      <c r="F21" s="8">
        <v>288</v>
      </c>
      <c r="G21" s="8"/>
      <c r="H21" s="5" t="s">
        <v>156</v>
      </c>
      <c r="I21" s="6"/>
      <c r="J21" s="6"/>
      <c r="K21" s="6"/>
      <c r="L21" s="6"/>
      <c r="M21" s="6"/>
      <c r="N21" s="6"/>
      <c r="O21" s="6"/>
      <c r="P21" s="7"/>
      <c r="Q21" s="5">
        <v>200</v>
      </c>
      <c r="R21" s="7"/>
      <c r="S21" s="5">
        <v>0.4</v>
      </c>
      <c r="T21" s="6"/>
      <c r="U21" s="7"/>
      <c r="V21" s="5">
        <v>0.4</v>
      </c>
      <c r="W21" s="6"/>
      <c r="X21" s="7"/>
      <c r="Y21" s="5">
        <v>10.4</v>
      </c>
      <c r="Z21" s="6"/>
      <c r="AA21" s="7"/>
      <c r="AB21" s="5">
        <v>90</v>
      </c>
      <c r="AC21" s="6"/>
      <c r="AD21" s="6"/>
      <c r="AE21" s="6"/>
      <c r="AF21" s="6"/>
      <c r="AG21" s="7"/>
      <c r="AH21" s="5">
        <v>0.03</v>
      </c>
      <c r="AI21" s="6"/>
      <c r="AJ21" s="7"/>
      <c r="AK21" s="5">
        <v>10</v>
      </c>
      <c r="AL21" s="6"/>
      <c r="AM21" s="7"/>
      <c r="AN21" s="5">
        <v>0.01</v>
      </c>
      <c r="AO21" s="6"/>
      <c r="AP21" s="7"/>
      <c r="AQ21" s="5">
        <v>0.2</v>
      </c>
      <c r="AR21" s="6"/>
      <c r="AS21" s="7"/>
      <c r="AT21" s="5">
        <v>16</v>
      </c>
      <c r="AU21" s="6"/>
      <c r="AV21" s="7"/>
      <c r="AW21" s="5">
        <v>11</v>
      </c>
      <c r="AX21" s="6"/>
      <c r="AY21" s="7"/>
      <c r="AZ21" s="5">
        <v>9</v>
      </c>
      <c r="BA21" s="6"/>
      <c r="BB21" s="7"/>
      <c r="BC21" s="5">
        <v>2.2</v>
      </c>
      <c r="BD21" s="6"/>
      <c r="BE21" s="7"/>
    </row>
    <row r="22" spans="6:57" ht="15">
      <c r="F22" s="5">
        <v>482</v>
      </c>
      <c r="G22" s="7"/>
      <c r="H22" s="8" t="s">
        <v>21</v>
      </c>
      <c r="I22" s="8"/>
      <c r="J22" s="8"/>
      <c r="K22" s="8"/>
      <c r="L22" s="8"/>
      <c r="M22" s="8"/>
      <c r="N22" s="8"/>
      <c r="O22" s="8"/>
      <c r="P22" s="8"/>
      <c r="Q22" s="8">
        <v>40</v>
      </c>
      <c r="R22" s="8"/>
      <c r="S22" s="8">
        <v>3.04</v>
      </c>
      <c r="T22" s="8"/>
      <c r="U22" s="8"/>
      <c r="V22" s="8">
        <v>0.36</v>
      </c>
      <c r="W22" s="8"/>
      <c r="X22" s="8"/>
      <c r="Y22" s="8">
        <v>16.4</v>
      </c>
      <c r="Z22" s="8"/>
      <c r="AA22" s="8"/>
      <c r="AB22" s="8">
        <v>92</v>
      </c>
      <c r="AC22" s="8"/>
      <c r="AD22" s="8"/>
      <c r="AE22" s="8"/>
      <c r="AF22" s="8"/>
      <c r="AG22" s="8"/>
      <c r="AH22" s="8">
        <v>0.08</v>
      </c>
      <c r="AI22" s="8"/>
      <c r="AJ22" s="8"/>
      <c r="AK22" s="8">
        <v>0</v>
      </c>
      <c r="AL22" s="8"/>
      <c r="AM22" s="8"/>
      <c r="AN22" s="8">
        <v>0</v>
      </c>
      <c r="AO22" s="8"/>
      <c r="AP22" s="8"/>
      <c r="AQ22" s="8">
        <v>0.98</v>
      </c>
      <c r="AR22" s="8"/>
      <c r="AS22" s="8"/>
      <c r="AT22" s="8">
        <v>3.2</v>
      </c>
      <c r="AU22" s="8"/>
      <c r="AV22" s="8"/>
      <c r="AW22" s="8">
        <v>10.4</v>
      </c>
      <c r="AX22" s="8"/>
      <c r="AY22" s="8"/>
      <c r="AZ22" s="8">
        <v>10.8</v>
      </c>
      <c r="BA22" s="8"/>
      <c r="BB22" s="8"/>
      <c r="BC22" s="8">
        <v>0.48</v>
      </c>
      <c r="BD22" s="8"/>
      <c r="BE22" s="8"/>
    </row>
    <row r="23" spans="6:57" ht="15">
      <c r="F23" s="10" t="s">
        <v>24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9">
        <f>S19+S20+S21+S22</f>
        <v>9.330000000000002</v>
      </c>
      <c r="T23" s="9"/>
      <c r="U23" s="9"/>
      <c r="V23" s="9">
        <f>V19+V20+V21+V22</f>
        <v>13.45</v>
      </c>
      <c r="W23" s="9"/>
      <c r="X23" s="9"/>
      <c r="Y23" s="9">
        <f>Y19+Y20+Y21+Y22</f>
        <v>32.966</v>
      </c>
      <c r="Z23" s="9"/>
      <c r="AA23" s="9"/>
      <c r="AB23" s="9">
        <f>AB19+AB20+AB21+AB22</f>
        <v>387.01</v>
      </c>
      <c r="AC23" s="9"/>
      <c r="AD23" s="9"/>
      <c r="AE23" s="9"/>
      <c r="AF23" s="9"/>
      <c r="AG23" s="9"/>
      <c r="AH23" s="9">
        <f>AH19+AH20+AH21+AH22</f>
        <v>0.27599999999999997</v>
      </c>
      <c r="AI23" s="9"/>
      <c r="AJ23" s="9"/>
      <c r="AK23" s="9">
        <f>SUM(AK19:AM21)</f>
        <v>10</v>
      </c>
      <c r="AL23" s="9"/>
      <c r="AM23" s="9"/>
      <c r="AN23" s="9">
        <f>SUM(AN19:AP21)</f>
        <v>0.023</v>
      </c>
      <c r="AO23" s="9"/>
      <c r="AP23" s="9"/>
      <c r="AQ23" s="9">
        <f>AQ19+AQ20+AQ21+AQ22</f>
        <v>2.886</v>
      </c>
      <c r="AR23" s="9"/>
      <c r="AS23" s="9"/>
      <c r="AT23" s="9">
        <f>AT19+AT20+AT21+AT22</f>
        <v>51.2</v>
      </c>
      <c r="AU23" s="9"/>
      <c r="AV23" s="9"/>
      <c r="AW23" s="9">
        <f>AW19+AW20+AW21+AW22</f>
        <v>107.14000000000001</v>
      </c>
      <c r="AX23" s="9"/>
      <c r="AY23" s="9"/>
      <c r="AZ23" s="9">
        <f>AZ19+AZ20+AZ21+AZ22</f>
        <v>33.75</v>
      </c>
      <c r="BA23" s="9"/>
      <c r="BB23" s="9"/>
      <c r="BC23" s="9">
        <f>BC19+BC20+BC21+BC22</f>
        <v>3.826</v>
      </c>
      <c r="BD23" s="9"/>
      <c r="BE23" s="9"/>
    </row>
    <row r="24" spans="6:57" ht="15">
      <c r="F24" s="11" t="s">
        <v>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6:57" ht="15">
      <c r="F25" s="5">
        <v>23</v>
      </c>
      <c r="G25" s="7"/>
      <c r="H25" s="5" t="s">
        <v>166</v>
      </c>
      <c r="I25" s="6"/>
      <c r="J25" s="6"/>
      <c r="K25" s="6"/>
      <c r="L25" s="6"/>
      <c r="M25" s="6"/>
      <c r="N25" s="6"/>
      <c r="O25" s="6"/>
      <c r="P25" s="7"/>
      <c r="Q25" s="5">
        <v>50</v>
      </c>
      <c r="R25" s="7"/>
      <c r="S25" s="5">
        <v>0.71</v>
      </c>
      <c r="T25" s="6"/>
      <c r="U25" s="7"/>
      <c r="V25" s="5">
        <v>25.45</v>
      </c>
      <c r="W25" s="6"/>
      <c r="X25" s="7"/>
      <c r="Y25" s="5">
        <v>4.75</v>
      </c>
      <c r="Z25" s="6"/>
      <c r="AA25" s="7"/>
      <c r="AB25" s="5">
        <v>37.67</v>
      </c>
      <c r="AC25" s="6"/>
      <c r="AD25" s="6"/>
      <c r="AE25" s="6"/>
      <c r="AF25" s="6"/>
      <c r="AG25" s="7"/>
      <c r="AH25" s="5">
        <v>0.005</v>
      </c>
      <c r="AI25" s="6"/>
      <c r="AJ25" s="7"/>
      <c r="AK25" s="5">
        <v>0.95</v>
      </c>
      <c r="AL25" s="6"/>
      <c r="AM25" s="7"/>
      <c r="AN25" s="5">
        <v>0</v>
      </c>
      <c r="AO25" s="6"/>
      <c r="AP25" s="7"/>
      <c r="AQ25" s="5">
        <v>1.15</v>
      </c>
      <c r="AR25" s="6"/>
      <c r="AS25" s="7"/>
      <c r="AT25" s="5">
        <v>15.82</v>
      </c>
      <c r="AU25" s="6"/>
      <c r="AV25" s="7"/>
      <c r="AW25" s="5">
        <v>18.44</v>
      </c>
      <c r="AX25" s="6"/>
      <c r="AY25" s="7"/>
      <c r="AZ25" s="5">
        <v>9.41</v>
      </c>
      <c r="BA25" s="6"/>
      <c r="BB25" s="7"/>
      <c r="BC25" s="5">
        <v>0.6</v>
      </c>
      <c r="BD25" s="6"/>
      <c r="BE25" s="7"/>
    </row>
    <row r="26" spans="6:57" ht="15">
      <c r="F26" s="5">
        <v>371</v>
      </c>
      <c r="G26" s="7"/>
      <c r="H26" s="8" t="s">
        <v>57</v>
      </c>
      <c r="I26" s="8"/>
      <c r="J26" s="8"/>
      <c r="K26" s="8"/>
      <c r="L26" s="8"/>
      <c r="M26" s="8"/>
      <c r="N26" s="8"/>
      <c r="O26" s="8"/>
      <c r="P26" s="8"/>
      <c r="Q26" s="8">
        <v>30</v>
      </c>
      <c r="R26" s="8"/>
      <c r="S26" s="8">
        <v>5.4</v>
      </c>
      <c r="T26" s="8"/>
      <c r="U26" s="8"/>
      <c r="V26" s="8">
        <v>2.1</v>
      </c>
      <c r="W26" s="8"/>
      <c r="X26" s="8"/>
      <c r="Y26" s="8">
        <v>0</v>
      </c>
      <c r="Z26" s="8"/>
      <c r="AA26" s="8"/>
      <c r="AB26" s="8">
        <v>40</v>
      </c>
      <c r="AC26" s="8"/>
      <c r="AD26" s="8"/>
      <c r="AE26" s="8"/>
      <c r="AF26" s="8"/>
      <c r="AG26" s="8"/>
      <c r="AH26" s="8">
        <v>0.01</v>
      </c>
      <c r="AI26" s="8"/>
      <c r="AJ26" s="8"/>
      <c r="AK26" s="8">
        <v>0</v>
      </c>
      <c r="AL26" s="8"/>
      <c r="AM26" s="8"/>
      <c r="AN26" s="8">
        <v>0</v>
      </c>
      <c r="AO26" s="8"/>
      <c r="AP26" s="8"/>
      <c r="AQ26" s="8">
        <v>0.06</v>
      </c>
      <c r="AR26" s="8"/>
      <c r="AS26" s="8"/>
      <c r="AT26" s="8">
        <v>12</v>
      </c>
      <c r="AU26" s="8"/>
      <c r="AV26" s="8"/>
      <c r="AW26" s="8">
        <v>36</v>
      </c>
      <c r="AX26" s="8"/>
      <c r="AY26" s="8"/>
      <c r="AZ26" s="8">
        <v>12</v>
      </c>
      <c r="BA26" s="8"/>
      <c r="BB26" s="8"/>
      <c r="BC26" s="8">
        <v>1</v>
      </c>
      <c r="BD26" s="8"/>
      <c r="BE26" s="8"/>
    </row>
    <row r="27" spans="6:57" ht="15">
      <c r="F27" s="8">
        <v>48</v>
      </c>
      <c r="G27" s="8"/>
      <c r="H27" s="8" t="s">
        <v>58</v>
      </c>
      <c r="I27" s="8"/>
      <c r="J27" s="8"/>
      <c r="K27" s="8"/>
      <c r="L27" s="8"/>
      <c r="M27" s="8"/>
      <c r="N27" s="8"/>
      <c r="O27" s="8"/>
      <c r="P27" s="8"/>
      <c r="Q27" s="8">
        <v>200</v>
      </c>
      <c r="R27" s="8"/>
      <c r="S27" s="8">
        <v>7.81</v>
      </c>
      <c r="T27" s="8"/>
      <c r="U27" s="8"/>
      <c r="V27" s="8">
        <v>5.46</v>
      </c>
      <c r="W27" s="8"/>
      <c r="X27" s="8"/>
      <c r="Y27" s="8">
        <v>15.21</v>
      </c>
      <c r="Z27" s="8"/>
      <c r="AA27" s="8"/>
      <c r="AB27" s="8">
        <v>140</v>
      </c>
      <c r="AC27" s="8"/>
      <c r="AD27" s="8"/>
      <c r="AE27" s="8"/>
      <c r="AF27" s="8"/>
      <c r="AG27" s="8"/>
      <c r="AH27" s="8">
        <v>0.13</v>
      </c>
      <c r="AI27" s="8"/>
      <c r="AJ27" s="8"/>
      <c r="AK27" s="8">
        <v>8.54</v>
      </c>
      <c r="AL27" s="8"/>
      <c r="AM27" s="8"/>
      <c r="AN27" s="8">
        <v>0.18</v>
      </c>
      <c r="AO27" s="8"/>
      <c r="AP27" s="8"/>
      <c r="AQ27" s="8">
        <v>0.2</v>
      </c>
      <c r="AR27" s="8"/>
      <c r="AS27" s="8"/>
      <c r="AT27" s="8">
        <v>16.95</v>
      </c>
      <c r="AU27" s="8"/>
      <c r="AV27" s="8"/>
      <c r="AW27" s="8">
        <v>120.11</v>
      </c>
      <c r="AX27" s="8"/>
      <c r="AY27" s="8"/>
      <c r="AZ27" s="8">
        <v>29.73</v>
      </c>
      <c r="BA27" s="8"/>
      <c r="BB27" s="8"/>
      <c r="BC27" s="8">
        <v>1.76</v>
      </c>
      <c r="BD27" s="8"/>
      <c r="BE27" s="8"/>
    </row>
    <row r="28" spans="6:57" ht="15">
      <c r="F28" s="8">
        <v>180</v>
      </c>
      <c r="G28" s="8"/>
      <c r="H28" s="8" t="s">
        <v>38</v>
      </c>
      <c r="I28" s="8"/>
      <c r="J28" s="8"/>
      <c r="K28" s="8"/>
      <c r="L28" s="8"/>
      <c r="M28" s="8"/>
      <c r="N28" s="8"/>
      <c r="O28" s="8"/>
      <c r="P28" s="8"/>
      <c r="Q28" s="8">
        <v>80</v>
      </c>
      <c r="R28" s="8"/>
      <c r="S28" s="8">
        <v>14.45</v>
      </c>
      <c r="T28" s="8"/>
      <c r="U28" s="8"/>
      <c r="V28" s="8">
        <v>16.14</v>
      </c>
      <c r="W28" s="8"/>
      <c r="X28" s="8"/>
      <c r="Y28" s="8">
        <v>4.5</v>
      </c>
      <c r="Z28" s="8"/>
      <c r="AA28" s="8"/>
      <c r="AB28" s="8">
        <v>221</v>
      </c>
      <c r="AC28" s="8"/>
      <c r="AD28" s="8"/>
      <c r="AE28" s="8"/>
      <c r="AF28" s="8"/>
      <c r="AG28" s="8"/>
      <c r="AH28" s="8">
        <v>0.04</v>
      </c>
      <c r="AI28" s="8"/>
      <c r="AJ28" s="8"/>
      <c r="AK28" s="8">
        <v>1.92</v>
      </c>
      <c r="AL28" s="8"/>
      <c r="AM28" s="8"/>
      <c r="AN28" s="8">
        <v>0.02</v>
      </c>
      <c r="AO28" s="8"/>
      <c r="AP28" s="8"/>
      <c r="AQ28" s="8">
        <v>0.39</v>
      </c>
      <c r="AR28" s="8"/>
      <c r="AS28" s="8"/>
      <c r="AT28" s="8">
        <v>11.18</v>
      </c>
      <c r="AU28" s="8"/>
      <c r="AV28" s="8"/>
      <c r="AW28" s="8">
        <v>111.35</v>
      </c>
      <c r="AX28" s="8"/>
      <c r="AY28" s="8"/>
      <c r="AZ28" s="8">
        <v>15.54</v>
      </c>
      <c r="BA28" s="8"/>
      <c r="BB28" s="8"/>
      <c r="BC28" s="8">
        <v>1.86</v>
      </c>
      <c r="BD28" s="8"/>
      <c r="BE28" s="8"/>
    </row>
    <row r="29" spans="6:57" ht="15">
      <c r="F29" s="8">
        <v>241</v>
      </c>
      <c r="G29" s="8"/>
      <c r="H29" s="8" t="s">
        <v>48</v>
      </c>
      <c r="I29" s="8"/>
      <c r="J29" s="8"/>
      <c r="K29" s="8"/>
      <c r="L29" s="8"/>
      <c r="M29" s="8"/>
      <c r="N29" s="8"/>
      <c r="O29" s="8"/>
      <c r="P29" s="8"/>
      <c r="Q29" s="8">
        <v>150</v>
      </c>
      <c r="R29" s="8"/>
      <c r="S29" s="8">
        <v>3.19</v>
      </c>
      <c r="T29" s="8"/>
      <c r="U29" s="8"/>
      <c r="V29" s="8">
        <v>6.06</v>
      </c>
      <c r="W29" s="8"/>
      <c r="X29" s="8"/>
      <c r="Y29" s="8">
        <v>23.29</v>
      </c>
      <c r="Z29" s="8"/>
      <c r="AA29" s="8"/>
      <c r="AB29" s="8">
        <v>160.45</v>
      </c>
      <c r="AC29" s="8"/>
      <c r="AD29" s="8"/>
      <c r="AE29" s="8"/>
      <c r="AF29" s="8"/>
      <c r="AG29" s="8"/>
      <c r="AH29" s="8">
        <v>0.14</v>
      </c>
      <c r="AI29" s="8"/>
      <c r="AJ29" s="8"/>
      <c r="AK29" s="8">
        <v>5.39</v>
      </c>
      <c r="AL29" s="8"/>
      <c r="AM29" s="8"/>
      <c r="AN29" s="8">
        <v>0.045</v>
      </c>
      <c r="AO29" s="8"/>
      <c r="AP29" s="8"/>
      <c r="AQ29" s="8">
        <v>0.2</v>
      </c>
      <c r="AR29" s="8"/>
      <c r="AS29" s="8"/>
      <c r="AT29" s="8">
        <v>39.96</v>
      </c>
      <c r="AU29" s="8"/>
      <c r="AV29" s="8"/>
      <c r="AW29" s="8">
        <v>88.05</v>
      </c>
      <c r="AX29" s="8"/>
      <c r="AY29" s="8"/>
      <c r="AZ29" s="8">
        <v>27.82</v>
      </c>
      <c r="BA29" s="8"/>
      <c r="BB29" s="8"/>
      <c r="BC29" s="8">
        <v>1</v>
      </c>
      <c r="BD29" s="8"/>
      <c r="BE29" s="8"/>
    </row>
    <row r="30" spans="6:57" ht="15">
      <c r="F30" s="8">
        <v>293</v>
      </c>
      <c r="G30" s="8"/>
      <c r="H30" s="5" t="s">
        <v>68</v>
      </c>
      <c r="I30" s="6"/>
      <c r="J30" s="6"/>
      <c r="K30" s="6"/>
      <c r="L30" s="6"/>
      <c r="M30" s="6"/>
      <c r="N30" s="6"/>
      <c r="O30" s="6"/>
      <c r="P30" s="7"/>
      <c r="Q30" s="5">
        <v>200</v>
      </c>
      <c r="R30" s="7"/>
      <c r="S30" s="5">
        <v>2</v>
      </c>
      <c r="T30" s="6"/>
      <c r="U30" s="7"/>
      <c r="V30" s="5">
        <v>0.2</v>
      </c>
      <c r="W30" s="6"/>
      <c r="X30" s="7"/>
      <c r="Y30" s="5">
        <v>5.8</v>
      </c>
      <c r="Z30" s="6"/>
      <c r="AA30" s="7"/>
      <c r="AB30" s="5">
        <v>36</v>
      </c>
      <c r="AC30" s="6"/>
      <c r="AD30" s="6"/>
      <c r="AE30" s="6"/>
      <c r="AF30" s="6"/>
      <c r="AG30" s="7"/>
      <c r="AH30" s="5">
        <v>0.02</v>
      </c>
      <c r="AI30" s="6"/>
      <c r="AJ30" s="7"/>
      <c r="AK30" s="5">
        <v>4</v>
      </c>
      <c r="AL30" s="6"/>
      <c r="AM30" s="7"/>
      <c r="AN30" s="5">
        <v>0</v>
      </c>
      <c r="AO30" s="6"/>
      <c r="AP30" s="7"/>
      <c r="AQ30" s="5">
        <v>0.2</v>
      </c>
      <c r="AR30" s="6"/>
      <c r="AS30" s="7"/>
      <c r="AT30" s="5">
        <v>14</v>
      </c>
      <c r="AU30" s="6"/>
      <c r="AV30" s="7"/>
      <c r="AW30" s="5">
        <v>14</v>
      </c>
      <c r="AX30" s="6"/>
      <c r="AY30" s="7"/>
      <c r="AZ30" s="5">
        <v>8</v>
      </c>
      <c r="BA30" s="6"/>
      <c r="BB30" s="7"/>
      <c r="BC30" s="5">
        <v>2.8</v>
      </c>
      <c r="BD30" s="6"/>
      <c r="BE30" s="7"/>
    </row>
    <row r="31" spans="6:57" ht="15">
      <c r="F31" s="5">
        <v>481</v>
      </c>
      <c r="G31" s="7"/>
      <c r="H31" s="5" t="s">
        <v>152</v>
      </c>
      <c r="I31" s="6"/>
      <c r="J31" s="6"/>
      <c r="K31" s="6"/>
      <c r="L31" s="6"/>
      <c r="M31" s="6"/>
      <c r="N31" s="6"/>
      <c r="O31" s="6"/>
      <c r="P31" s="7"/>
      <c r="Q31" s="5">
        <v>40</v>
      </c>
      <c r="R31" s="7"/>
      <c r="S31" s="5">
        <v>2.92</v>
      </c>
      <c r="T31" s="6"/>
      <c r="U31" s="7"/>
      <c r="V31" s="5">
        <v>0.36</v>
      </c>
      <c r="W31" s="6"/>
      <c r="X31" s="7"/>
      <c r="Y31" s="5">
        <v>16.6</v>
      </c>
      <c r="Z31" s="6"/>
      <c r="AA31" s="7"/>
      <c r="AB31" s="5">
        <v>75.6</v>
      </c>
      <c r="AC31" s="6"/>
      <c r="AD31" s="6"/>
      <c r="AE31" s="6"/>
      <c r="AF31" s="6"/>
      <c r="AG31" s="7"/>
      <c r="AH31" s="5">
        <v>0.08</v>
      </c>
      <c r="AI31" s="6"/>
      <c r="AJ31" s="7"/>
      <c r="AK31" s="5">
        <v>0</v>
      </c>
      <c r="AL31" s="6"/>
      <c r="AM31" s="7"/>
      <c r="AN31" s="5">
        <v>0</v>
      </c>
      <c r="AO31" s="6"/>
      <c r="AP31" s="7"/>
      <c r="AQ31" s="5">
        <v>0.8</v>
      </c>
      <c r="AR31" s="6"/>
      <c r="AS31" s="7"/>
      <c r="AT31" s="5">
        <v>16.53</v>
      </c>
      <c r="AU31" s="6"/>
      <c r="AV31" s="7"/>
      <c r="AW31" s="5">
        <v>63.2</v>
      </c>
      <c r="AX31" s="6"/>
      <c r="AY31" s="7"/>
      <c r="AZ31" s="5">
        <v>11.46</v>
      </c>
      <c r="BA31" s="6"/>
      <c r="BB31" s="7"/>
      <c r="BC31" s="5">
        <v>0.34</v>
      </c>
      <c r="BD31" s="6"/>
      <c r="BE31" s="7"/>
    </row>
    <row r="32" spans="6:57" ht="15">
      <c r="F32" s="5">
        <v>482</v>
      </c>
      <c r="G32" s="7"/>
      <c r="H32" s="5" t="s">
        <v>21</v>
      </c>
      <c r="I32" s="6"/>
      <c r="J32" s="6"/>
      <c r="K32" s="6"/>
      <c r="L32" s="6"/>
      <c r="M32" s="6"/>
      <c r="N32" s="6"/>
      <c r="O32" s="6"/>
      <c r="P32" s="7"/>
      <c r="Q32" s="5">
        <v>35</v>
      </c>
      <c r="R32" s="7"/>
      <c r="S32" s="5">
        <v>2.66</v>
      </c>
      <c r="T32" s="6"/>
      <c r="U32" s="7"/>
      <c r="V32" s="5">
        <v>0.32</v>
      </c>
      <c r="W32" s="6"/>
      <c r="X32" s="7"/>
      <c r="Y32" s="5">
        <v>14.35</v>
      </c>
      <c r="Z32" s="6"/>
      <c r="AA32" s="7"/>
      <c r="AB32" s="5">
        <v>81</v>
      </c>
      <c r="AC32" s="6"/>
      <c r="AD32" s="6"/>
      <c r="AE32" s="6"/>
      <c r="AF32" s="6"/>
      <c r="AG32" s="7"/>
      <c r="AH32" s="5">
        <v>0.07</v>
      </c>
      <c r="AI32" s="6"/>
      <c r="AJ32" s="7"/>
      <c r="AK32" s="5">
        <v>0</v>
      </c>
      <c r="AL32" s="6"/>
      <c r="AM32" s="7"/>
      <c r="AN32" s="5">
        <v>0</v>
      </c>
      <c r="AO32" s="6"/>
      <c r="AP32" s="7"/>
      <c r="AQ32" s="5">
        <v>0.4</v>
      </c>
      <c r="AR32" s="6"/>
      <c r="AS32" s="7"/>
      <c r="AT32" s="5">
        <v>2.8</v>
      </c>
      <c r="AU32" s="6"/>
      <c r="AV32" s="7"/>
      <c r="AW32" s="5">
        <v>9.1</v>
      </c>
      <c r="AX32" s="6"/>
      <c r="AY32" s="7"/>
      <c r="AZ32" s="5">
        <v>9.45</v>
      </c>
      <c r="BA32" s="6"/>
      <c r="BB32" s="7"/>
      <c r="BC32" s="5">
        <v>0.42</v>
      </c>
      <c r="BD32" s="6"/>
      <c r="BE32" s="7"/>
    </row>
    <row r="33" spans="6:57" ht="15.75" thickBot="1">
      <c r="F33" s="10" t="s">
        <v>24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9">
        <f>S25+S26+S27+S28+S29+S30+S31+S32</f>
        <v>39.14</v>
      </c>
      <c r="T33" s="9"/>
      <c r="U33" s="9"/>
      <c r="V33" s="9">
        <f>V25+V26+V27+V28+V29+V30+V31+V32</f>
        <v>56.09</v>
      </c>
      <c r="W33" s="9"/>
      <c r="X33" s="9"/>
      <c r="Y33" s="9">
        <f>Y25+Y27+Y28+Y29+Y30+Y31+Y32</f>
        <v>84.5</v>
      </c>
      <c r="Z33" s="9"/>
      <c r="AA33" s="9"/>
      <c r="AB33" s="9">
        <f>AB25+AB26+AB27+AB28+AB29+AB30+AB31+AB32</f>
        <v>791.72</v>
      </c>
      <c r="AC33" s="9"/>
      <c r="AD33" s="9"/>
      <c r="AE33" s="9"/>
      <c r="AF33" s="9"/>
      <c r="AG33" s="9"/>
      <c r="AH33" s="9">
        <f>AH25+AH26+AH27+AH28+AH29+AH30+AH31+AH32</f>
        <v>0.4950000000000001</v>
      </c>
      <c r="AI33" s="9"/>
      <c r="AJ33" s="9"/>
      <c r="AK33" s="9">
        <f>AK25+AK27+AK28+AK29</f>
        <v>16.799999999999997</v>
      </c>
      <c r="AL33" s="9"/>
      <c r="AM33" s="9"/>
      <c r="AN33" s="9">
        <f>AN25+AN27+AN28+AN29</f>
        <v>0.245</v>
      </c>
      <c r="AO33" s="9"/>
      <c r="AP33" s="9"/>
      <c r="AQ33" s="9">
        <f>AQ25+AQ26+AQ27+AQ28+AQ29+AQ30+AQ31+AQ32</f>
        <v>3.4</v>
      </c>
      <c r="AR33" s="9"/>
      <c r="AS33" s="9"/>
      <c r="AT33" s="9">
        <f>AT25+AT26+AT27+AT28+AT29+AT30+AT31+AT32</f>
        <v>129.24</v>
      </c>
      <c r="AU33" s="9"/>
      <c r="AV33" s="9"/>
      <c r="AW33" s="9">
        <f>AW25+AW26+AW27+AW28+AW29+AW30+AW31+AW32</f>
        <v>460.25</v>
      </c>
      <c r="AX33" s="9"/>
      <c r="AY33" s="9"/>
      <c r="AZ33" s="9">
        <f>AZ25+AZ26+AZ27+AZ28+AZ29+AZ30+AZ31+AZ32</f>
        <v>123.41000000000001</v>
      </c>
      <c r="BA33" s="9"/>
      <c r="BB33" s="9"/>
      <c r="BC33" s="9">
        <f>BC25+BC26+BC27+BC28+BC29+BC31+BC32</f>
        <v>6.98</v>
      </c>
      <c r="BD33" s="9"/>
      <c r="BE33" s="9"/>
    </row>
    <row r="34" spans="6:57" ht="15.75" thickBot="1">
      <c r="F34" s="22" t="s">
        <v>35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19">
        <f>11.82+28.4</f>
        <v>40.22</v>
      </c>
      <c r="T34" s="20"/>
      <c r="U34" s="21"/>
      <c r="V34" s="19">
        <f>34.24+10.01</f>
        <v>44.25</v>
      </c>
      <c r="W34" s="20"/>
      <c r="X34" s="21"/>
      <c r="Y34" s="19">
        <f>132.57+68.81</f>
        <v>201.38</v>
      </c>
      <c r="Z34" s="20"/>
      <c r="AA34" s="21"/>
      <c r="AB34" s="19">
        <f>884.84+466.42</f>
        <v>1351.26</v>
      </c>
      <c r="AC34" s="20"/>
      <c r="AD34" s="20"/>
      <c r="AE34" s="20"/>
      <c r="AF34" s="20"/>
      <c r="AG34" s="21"/>
      <c r="AH34" s="19">
        <f>0.25+0.62</f>
        <v>0.87</v>
      </c>
      <c r="AI34" s="20"/>
      <c r="AJ34" s="21"/>
      <c r="AK34" s="19">
        <f>11.79+35.25</f>
        <v>47.04</v>
      </c>
      <c r="AL34" s="20"/>
      <c r="AM34" s="21"/>
      <c r="AN34" s="19">
        <f>0.07+0.645</f>
        <v>0.7150000000000001</v>
      </c>
      <c r="AO34" s="20"/>
      <c r="AP34" s="21"/>
      <c r="AQ34" s="19">
        <f>1.62+6.78</f>
        <v>8.4</v>
      </c>
      <c r="AR34" s="20"/>
      <c r="AS34" s="21"/>
      <c r="AT34" s="19">
        <f>298.3+164.4</f>
        <v>462.70000000000005</v>
      </c>
      <c r="AU34" s="20"/>
      <c r="AV34" s="21"/>
      <c r="AW34" s="19">
        <f>251.8+499.6</f>
        <v>751.4000000000001</v>
      </c>
      <c r="AX34" s="20"/>
      <c r="AY34" s="21"/>
      <c r="AZ34" s="19">
        <f>64.31+165.2</f>
        <v>229.51</v>
      </c>
      <c r="BA34" s="20"/>
      <c r="BB34" s="21"/>
      <c r="BC34" s="19">
        <f>3.57+8.55</f>
        <v>12.120000000000001</v>
      </c>
      <c r="BD34" s="20"/>
      <c r="BE34" s="21"/>
    </row>
    <row r="35" spans="6:57" ht="15" hidden="1">
      <c r="F35" s="11" t="s">
        <v>29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</row>
    <row r="36" spans="6:57" ht="15" hidden="1">
      <c r="F36" s="5">
        <v>1</v>
      </c>
      <c r="G36" s="7"/>
      <c r="H36" s="8" t="s">
        <v>78</v>
      </c>
      <c r="I36" s="8"/>
      <c r="J36" s="8"/>
      <c r="K36" s="8"/>
      <c r="L36" s="8"/>
      <c r="M36" s="8"/>
      <c r="N36" s="8"/>
      <c r="O36" s="8"/>
      <c r="P36" s="8"/>
      <c r="Q36" s="8" t="s">
        <v>67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6:57" ht="15" hidden="1">
      <c r="F37" s="8">
        <v>2</v>
      </c>
      <c r="G37" s="8"/>
      <c r="H37" s="8" t="s">
        <v>51</v>
      </c>
      <c r="I37" s="8"/>
      <c r="J37" s="8"/>
      <c r="K37" s="8"/>
      <c r="L37" s="8"/>
      <c r="M37" s="8"/>
      <c r="N37" s="8"/>
      <c r="O37" s="8"/>
      <c r="P37" s="8"/>
      <c r="Q37" s="8">
        <v>150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6:57" ht="15" hidden="1">
      <c r="F38" s="5">
        <v>3</v>
      </c>
      <c r="G38" s="7"/>
      <c r="H38" s="8" t="s">
        <v>66</v>
      </c>
      <c r="I38" s="8"/>
      <c r="J38" s="8"/>
      <c r="K38" s="8"/>
      <c r="L38" s="8"/>
      <c r="M38" s="8"/>
      <c r="N38" s="8"/>
      <c r="O38" s="8"/>
      <c r="P38" s="8"/>
      <c r="Q38" s="8" t="s">
        <v>99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6:57" ht="15" hidden="1">
      <c r="F39" s="8">
        <v>4</v>
      </c>
      <c r="G39" s="8"/>
      <c r="H39" s="8" t="s">
        <v>21</v>
      </c>
      <c r="I39" s="8"/>
      <c r="J39" s="8"/>
      <c r="K39" s="8"/>
      <c r="L39" s="8"/>
      <c r="M39" s="8"/>
      <c r="N39" s="8"/>
      <c r="O39" s="8"/>
      <c r="P39" s="8"/>
      <c r="Q39" s="8">
        <v>50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6:57" ht="15" hidden="1">
      <c r="F40" s="8">
        <v>5</v>
      </c>
      <c r="G40" s="8"/>
      <c r="H40" s="8" t="s">
        <v>22</v>
      </c>
      <c r="I40" s="8"/>
      <c r="J40" s="8"/>
      <c r="K40" s="8"/>
      <c r="L40" s="8"/>
      <c r="M40" s="8"/>
      <c r="N40" s="8"/>
      <c r="O40" s="8"/>
      <c r="P40" s="8"/>
      <c r="Q40" s="8">
        <v>200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6:57" ht="15" hidden="1">
      <c r="F41" s="10" t="s">
        <v>24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6:57" ht="15" hidden="1">
      <c r="F42" s="11" t="s">
        <v>33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</row>
    <row r="43" spans="6:57" ht="15" hidden="1">
      <c r="F43" s="8">
        <v>1</v>
      </c>
      <c r="G43" s="8"/>
      <c r="H43" s="8" t="s">
        <v>50</v>
      </c>
      <c r="I43" s="8"/>
      <c r="J43" s="8"/>
      <c r="K43" s="8"/>
      <c r="L43" s="8"/>
      <c r="M43" s="8"/>
      <c r="N43" s="8"/>
      <c r="O43" s="8"/>
      <c r="P43" s="8"/>
      <c r="Q43" s="8">
        <v>100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6:57" ht="15.75" hidden="1" thickBot="1">
      <c r="F44" s="17" t="s">
        <v>24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9" ht="14.25">
      <c r="V49" s="4"/>
    </row>
  </sheetData>
  <sheetProtection/>
  <mergeCells count="462">
    <mergeCell ref="BC28:BE28"/>
    <mergeCell ref="AK28:AM28"/>
    <mergeCell ref="AN28:AP28"/>
    <mergeCell ref="AQ28:AS28"/>
    <mergeCell ref="AT28:AV28"/>
    <mergeCell ref="AW28:AY28"/>
    <mergeCell ref="AZ28:BB28"/>
    <mergeCell ref="Y28:AA28"/>
    <mergeCell ref="AB28:AG28"/>
    <mergeCell ref="F28:G28"/>
    <mergeCell ref="H28:P28"/>
    <mergeCell ref="Q28:R28"/>
    <mergeCell ref="S28:U28"/>
    <mergeCell ref="Q26:R26"/>
    <mergeCell ref="S26:U26"/>
    <mergeCell ref="AW26:AY26"/>
    <mergeCell ref="AK26:AM26"/>
    <mergeCell ref="V26:X26"/>
    <mergeCell ref="Y26:AA26"/>
    <mergeCell ref="AB26:AG26"/>
    <mergeCell ref="AH26:AJ26"/>
    <mergeCell ref="AQ23:AS23"/>
    <mergeCell ref="AT23:AV23"/>
    <mergeCell ref="AW23:AY23"/>
    <mergeCell ref="AZ23:BB23"/>
    <mergeCell ref="BC23:BE23"/>
    <mergeCell ref="AZ26:BB26"/>
    <mergeCell ref="BC26:BE26"/>
    <mergeCell ref="F24:BE24"/>
    <mergeCell ref="F26:G26"/>
    <mergeCell ref="H26:P26"/>
    <mergeCell ref="AZ21:BB21"/>
    <mergeCell ref="BC21:BE21"/>
    <mergeCell ref="F23:R23"/>
    <mergeCell ref="S23:U23"/>
    <mergeCell ref="V23:X23"/>
    <mergeCell ref="Y23:AA23"/>
    <mergeCell ref="AB23:AG23"/>
    <mergeCell ref="AH23:AJ23"/>
    <mergeCell ref="AK23:AM23"/>
    <mergeCell ref="AN23:AP23"/>
    <mergeCell ref="AH21:AJ21"/>
    <mergeCell ref="AK21:AM21"/>
    <mergeCell ref="AN21:AP21"/>
    <mergeCell ref="AQ21:AS21"/>
    <mergeCell ref="AT21:AV21"/>
    <mergeCell ref="AW21:AY21"/>
    <mergeCell ref="AW20:AY20"/>
    <mergeCell ref="AZ20:BB20"/>
    <mergeCell ref="BC20:BE20"/>
    <mergeCell ref="F21:G21"/>
    <mergeCell ref="H21:P21"/>
    <mergeCell ref="Q21:R21"/>
    <mergeCell ref="S21:U21"/>
    <mergeCell ref="V21:X21"/>
    <mergeCell ref="Y21:AA21"/>
    <mergeCell ref="AB21:AG21"/>
    <mergeCell ref="AB20:AG20"/>
    <mergeCell ref="AH20:AJ20"/>
    <mergeCell ref="AK20:AM20"/>
    <mergeCell ref="AN20:AP20"/>
    <mergeCell ref="AQ20:AS20"/>
    <mergeCell ref="AT20:AV20"/>
    <mergeCell ref="F20:G20"/>
    <mergeCell ref="H20:P20"/>
    <mergeCell ref="Q20:R20"/>
    <mergeCell ref="S20:U20"/>
    <mergeCell ref="V20:X20"/>
    <mergeCell ref="Y20:AA20"/>
    <mergeCell ref="AN22:AP22"/>
    <mergeCell ref="AQ22:AS22"/>
    <mergeCell ref="AT22:AV22"/>
    <mergeCell ref="AW22:AY22"/>
    <mergeCell ref="AZ22:BB22"/>
    <mergeCell ref="BC22:BE22"/>
    <mergeCell ref="BC19:BE19"/>
    <mergeCell ref="F22:G22"/>
    <mergeCell ref="H22:P22"/>
    <mergeCell ref="Q22:R22"/>
    <mergeCell ref="S22:U22"/>
    <mergeCell ref="V22:X22"/>
    <mergeCell ref="Y22:AA22"/>
    <mergeCell ref="AB22:AG22"/>
    <mergeCell ref="AH22:AJ22"/>
    <mergeCell ref="AK22:AM22"/>
    <mergeCell ref="Y19:AA19"/>
    <mergeCell ref="AB19:AG19"/>
    <mergeCell ref="AH19:AJ19"/>
    <mergeCell ref="AK19:AM19"/>
    <mergeCell ref="AW19:AY19"/>
    <mergeCell ref="AZ19:BB19"/>
    <mergeCell ref="AZ27:BB27"/>
    <mergeCell ref="BC27:BE27"/>
    <mergeCell ref="AK27:AM27"/>
    <mergeCell ref="AN27:AP27"/>
    <mergeCell ref="AQ27:AS27"/>
    <mergeCell ref="AT27:AV27"/>
    <mergeCell ref="AQ33:AS33"/>
    <mergeCell ref="AT33:AV33"/>
    <mergeCell ref="AT14:AV14"/>
    <mergeCell ref="AW14:AY14"/>
    <mergeCell ref="AQ32:AS32"/>
    <mergeCell ref="AT31:AV31"/>
    <mergeCell ref="AW31:AY31"/>
    <mergeCell ref="AW16:AY16"/>
    <mergeCell ref="AQ15:AS15"/>
    <mergeCell ref="AW27:AY27"/>
    <mergeCell ref="AZ14:BB14"/>
    <mergeCell ref="BC14:BE14"/>
    <mergeCell ref="AH14:AJ14"/>
    <mergeCell ref="AK14:AM14"/>
    <mergeCell ref="AN14:AP14"/>
    <mergeCell ref="AQ14:AS14"/>
    <mergeCell ref="AW13:AY13"/>
    <mergeCell ref="AZ13:BB13"/>
    <mergeCell ref="BC13:BE13"/>
    <mergeCell ref="F14:G14"/>
    <mergeCell ref="H14:P14"/>
    <mergeCell ref="Q14:R14"/>
    <mergeCell ref="S14:U14"/>
    <mergeCell ref="V14:X14"/>
    <mergeCell ref="Y14:AA14"/>
    <mergeCell ref="AB14:AG14"/>
    <mergeCell ref="AB13:AG13"/>
    <mergeCell ref="AH13:AJ13"/>
    <mergeCell ref="AK13:AM13"/>
    <mergeCell ref="AN13:AP13"/>
    <mergeCell ref="AQ13:AS13"/>
    <mergeCell ref="AT13:AV13"/>
    <mergeCell ref="F34:R34"/>
    <mergeCell ref="S34:U34"/>
    <mergeCell ref="V34:X34"/>
    <mergeCell ref="Y34:AA34"/>
    <mergeCell ref="F13:G13"/>
    <mergeCell ref="H13:P13"/>
    <mergeCell ref="Q13:R13"/>
    <mergeCell ref="S13:U13"/>
    <mergeCell ref="V13:X13"/>
    <mergeCell ref="Y13:AA13"/>
    <mergeCell ref="AB34:AG34"/>
    <mergeCell ref="AH34:AJ34"/>
    <mergeCell ref="AT38:AV38"/>
    <mergeCell ref="AW38:AY38"/>
    <mergeCell ref="AK38:AM38"/>
    <mergeCell ref="AN38:AP38"/>
    <mergeCell ref="AW37:AY37"/>
    <mergeCell ref="F35:BE35"/>
    <mergeCell ref="F36:G36"/>
    <mergeCell ref="H36:P36"/>
    <mergeCell ref="AW39:AY39"/>
    <mergeCell ref="AB44:AG44"/>
    <mergeCell ref="AH44:AJ44"/>
    <mergeCell ref="AQ44:AS44"/>
    <mergeCell ref="AB39:AG39"/>
    <mergeCell ref="AH39:AJ39"/>
    <mergeCell ref="AK39:AM39"/>
    <mergeCell ref="AN39:AP39"/>
    <mergeCell ref="AW43:AY43"/>
    <mergeCell ref="AZ43:BB43"/>
    <mergeCell ref="AT44:AV44"/>
    <mergeCell ref="AW44:AY44"/>
    <mergeCell ref="Q39:R39"/>
    <mergeCell ref="S39:U39"/>
    <mergeCell ref="V39:X39"/>
    <mergeCell ref="Y39:AA39"/>
    <mergeCell ref="AQ39:AS39"/>
    <mergeCell ref="AT39:AV39"/>
    <mergeCell ref="BC34:BE34"/>
    <mergeCell ref="AK34:AM34"/>
    <mergeCell ref="AN34:AP34"/>
    <mergeCell ref="AQ34:AS34"/>
    <mergeCell ref="AT34:AV34"/>
    <mergeCell ref="AW34:AY34"/>
    <mergeCell ref="AZ34:BB34"/>
    <mergeCell ref="BC43:BE43"/>
    <mergeCell ref="F44:R44"/>
    <mergeCell ref="S44:U44"/>
    <mergeCell ref="V44:X44"/>
    <mergeCell ref="Y44:AA44"/>
    <mergeCell ref="BC44:BE44"/>
    <mergeCell ref="AK44:AM44"/>
    <mergeCell ref="AN44:AP44"/>
    <mergeCell ref="AZ44:BB44"/>
    <mergeCell ref="AT43:AV43"/>
    <mergeCell ref="Y43:AA43"/>
    <mergeCell ref="AB43:AG43"/>
    <mergeCell ref="AH43:AJ43"/>
    <mergeCell ref="AK43:AM43"/>
    <mergeCell ref="AN43:AP43"/>
    <mergeCell ref="AQ43:AS43"/>
    <mergeCell ref="AT41:AV41"/>
    <mergeCell ref="BC41:BE41"/>
    <mergeCell ref="AW41:AY41"/>
    <mergeCell ref="AZ41:BB41"/>
    <mergeCell ref="F42:BE42"/>
    <mergeCell ref="F43:G43"/>
    <mergeCell ref="H43:P43"/>
    <mergeCell ref="Q43:R43"/>
    <mergeCell ref="S43:U43"/>
    <mergeCell ref="V43:X43"/>
    <mergeCell ref="S40:U40"/>
    <mergeCell ref="V40:X40"/>
    <mergeCell ref="AZ39:BB39"/>
    <mergeCell ref="H39:P39"/>
    <mergeCell ref="F41:R41"/>
    <mergeCell ref="S41:U41"/>
    <mergeCell ref="V41:X41"/>
    <mergeCell ref="Y41:AA41"/>
    <mergeCell ref="AN41:AP41"/>
    <mergeCell ref="AQ41:AS41"/>
    <mergeCell ref="AK40:AM40"/>
    <mergeCell ref="AB41:AG41"/>
    <mergeCell ref="AH41:AJ41"/>
    <mergeCell ref="AK41:AM41"/>
    <mergeCell ref="F39:G39"/>
    <mergeCell ref="BC39:BE39"/>
    <mergeCell ref="F40:G40"/>
    <mergeCell ref="BC40:BE40"/>
    <mergeCell ref="H40:P40"/>
    <mergeCell ref="Q40:R40"/>
    <mergeCell ref="BC38:BE38"/>
    <mergeCell ref="AB37:AG37"/>
    <mergeCell ref="AH37:AJ37"/>
    <mergeCell ref="AK37:AM37"/>
    <mergeCell ref="AN37:AP37"/>
    <mergeCell ref="AQ37:AS37"/>
    <mergeCell ref="AT37:AV37"/>
    <mergeCell ref="AZ38:BB38"/>
    <mergeCell ref="AQ38:AS38"/>
    <mergeCell ref="AH38:AJ38"/>
    <mergeCell ref="AZ40:BB40"/>
    <mergeCell ref="F38:G38"/>
    <mergeCell ref="H38:P38"/>
    <mergeCell ref="AN40:AP40"/>
    <mergeCell ref="AQ40:AS40"/>
    <mergeCell ref="AT40:AV40"/>
    <mergeCell ref="AW40:AY40"/>
    <mergeCell ref="Y40:AA40"/>
    <mergeCell ref="AB40:AG40"/>
    <mergeCell ref="AH40:AJ40"/>
    <mergeCell ref="F37:G37"/>
    <mergeCell ref="H37:P37"/>
    <mergeCell ref="Q37:R37"/>
    <mergeCell ref="AB38:AG38"/>
    <mergeCell ref="V38:X38"/>
    <mergeCell ref="Y38:AA38"/>
    <mergeCell ref="Q38:R38"/>
    <mergeCell ref="S38:U38"/>
    <mergeCell ref="S37:U37"/>
    <mergeCell ref="V37:X37"/>
    <mergeCell ref="S36:U36"/>
    <mergeCell ref="V36:X36"/>
    <mergeCell ref="AT36:AV36"/>
    <mergeCell ref="Y37:AA37"/>
    <mergeCell ref="Y36:AA36"/>
    <mergeCell ref="AB36:AG36"/>
    <mergeCell ref="AH36:AJ36"/>
    <mergeCell ref="F33:R33"/>
    <mergeCell ref="S33:U33"/>
    <mergeCell ref="V33:X33"/>
    <mergeCell ref="Y33:AA33"/>
    <mergeCell ref="AW36:AY36"/>
    <mergeCell ref="AZ36:BB36"/>
    <mergeCell ref="AK36:AM36"/>
    <mergeCell ref="AN36:AP36"/>
    <mergeCell ref="AQ36:AS36"/>
    <mergeCell ref="Q36:R36"/>
    <mergeCell ref="AZ33:BB33"/>
    <mergeCell ref="BC33:BE33"/>
    <mergeCell ref="BC37:BE37"/>
    <mergeCell ref="AB33:AG33"/>
    <mergeCell ref="AH33:AJ33"/>
    <mergeCell ref="AK33:AM33"/>
    <mergeCell ref="AN33:AP33"/>
    <mergeCell ref="AW33:AY33"/>
    <mergeCell ref="BC36:BE36"/>
    <mergeCell ref="AZ37:BB37"/>
    <mergeCell ref="AK32:AM32"/>
    <mergeCell ref="AN32:AP32"/>
    <mergeCell ref="AZ31:BB31"/>
    <mergeCell ref="AZ32:BB32"/>
    <mergeCell ref="AK31:AM31"/>
    <mergeCell ref="AN31:AP31"/>
    <mergeCell ref="AQ31:AS31"/>
    <mergeCell ref="AH32:AJ32"/>
    <mergeCell ref="AH31:AJ31"/>
    <mergeCell ref="Y32:AA32"/>
    <mergeCell ref="S27:U27"/>
    <mergeCell ref="V27:X27"/>
    <mergeCell ref="Y27:AA27"/>
    <mergeCell ref="AB27:AG27"/>
    <mergeCell ref="AH27:AJ27"/>
    <mergeCell ref="AH28:AJ28"/>
    <mergeCell ref="V28:X28"/>
    <mergeCell ref="F31:G31"/>
    <mergeCell ref="H31:P31"/>
    <mergeCell ref="Q31:R31"/>
    <mergeCell ref="S31:U31"/>
    <mergeCell ref="F27:G27"/>
    <mergeCell ref="H27:P27"/>
    <mergeCell ref="Q27:R27"/>
    <mergeCell ref="AW29:AY29"/>
    <mergeCell ref="BC31:BE31"/>
    <mergeCell ref="BC29:BE29"/>
    <mergeCell ref="V31:X31"/>
    <mergeCell ref="Y31:AA31"/>
    <mergeCell ref="AB31:AG31"/>
    <mergeCell ref="AZ29:BB29"/>
    <mergeCell ref="AN29:AP29"/>
    <mergeCell ref="AQ29:AS29"/>
    <mergeCell ref="AK29:AM29"/>
    <mergeCell ref="Y29:AA29"/>
    <mergeCell ref="AB29:AG29"/>
    <mergeCell ref="AH29:AJ29"/>
    <mergeCell ref="F29:G29"/>
    <mergeCell ref="H29:P29"/>
    <mergeCell ref="Q29:R29"/>
    <mergeCell ref="S29:U29"/>
    <mergeCell ref="V29:X29"/>
    <mergeCell ref="AT17:AV17"/>
    <mergeCell ref="AW17:AY17"/>
    <mergeCell ref="AN17:AP17"/>
    <mergeCell ref="AT29:AV29"/>
    <mergeCell ref="AN26:AP26"/>
    <mergeCell ref="AQ26:AS26"/>
    <mergeCell ref="AT26:AV26"/>
    <mergeCell ref="AN19:AP19"/>
    <mergeCell ref="AQ19:AS19"/>
    <mergeCell ref="AT19:AV19"/>
    <mergeCell ref="AW25:AY25"/>
    <mergeCell ref="AZ25:BB25"/>
    <mergeCell ref="BC25:BE25"/>
    <mergeCell ref="Y25:AA25"/>
    <mergeCell ref="AB25:AG25"/>
    <mergeCell ref="AH25:AJ25"/>
    <mergeCell ref="AK25:AM25"/>
    <mergeCell ref="AN25:AP25"/>
    <mergeCell ref="AQ25:AS25"/>
    <mergeCell ref="F25:G25"/>
    <mergeCell ref="H25:P25"/>
    <mergeCell ref="Q25:R25"/>
    <mergeCell ref="S25:U25"/>
    <mergeCell ref="V25:X25"/>
    <mergeCell ref="AT25:AV25"/>
    <mergeCell ref="Q19:R19"/>
    <mergeCell ref="S19:U19"/>
    <mergeCell ref="V19:X19"/>
    <mergeCell ref="F17:R17"/>
    <mergeCell ref="S17:U17"/>
    <mergeCell ref="V17:X17"/>
    <mergeCell ref="F18:BE18"/>
    <mergeCell ref="F19:G19"/>
    <mergeCell ref="H19:P19"/>
    <mergeCell ref="AZ17:BB17"/>
    <mergeCell ref="Y17:AA17"/>
    <mergeCell ref="AZ16:BB16"/>
    <mergeCell ref="BC16:BE16"/>
    <mergeCell ref="AT16:AV16"/>
    <mergeCell ref="AK16:AM16"/>
    <mergeCell ref="BC17:BE17"/>
    <mergeCell ref="AQ17:AS17"/>
    <mergeCell ref="AB17:AG17"/>
    <mergeCell ref="AH17:AJ17"/>
    <mergeCell ref="AK17:AM17"/>
    <mergeCell ref="V16:X16"/>
    <mergeCell ref="Y16:AA16"/>
    <mergeCell ref="AB16:AG16"/>
    <mergeCell ref="AH16:AJ16"/>
    <mergeCell ref="F16:G16"/>
    <mergeCell ref="H16:P16"/>
    <mergeCell ref="Q16:R16"/>
    <mergeCell ref="S16:U16"/>
    <mergeCell ref="AW15:AY15"/>
    <mergeCell ref="AZ15:BB15"/>
    <mergeCell ref="BC15:BE15"/>
    <mergeCell ref="AK15:AM15"/>
    <mergeCell ref="AN15:AP15"/>
    <mergeCell ref="AQ16:AS16"/>
    <mergeCell ref="AN16:AP16"/>
    <mergeCell ref="F15:G15"/>
    <mergeCell ref="H15:P15"/>
    <mergeCell ref="Q15:R15"/>
    <mergeCell ref="S15:U15"/>
    <mergeCell ref="V15:X15"/>
    <mergeCell ref="Y15:AA15"/>
    <mergeCell ref="BC10:BE10"/>
    <mergeCell ref="F11:BE11"/>
    <mergeCell ref="F12:G12"/>
    <mergeCell ref="H12:P12"/>
    <mergeCell ref="Q12:R12"/>
    <mergeCell ref="S12:U12"/>
    <mergeCell ref="V12:X12"/>
    <mergeCell ref="Y12:AA12"/>
    <mergeCell ref="AB12:AG12"/>
    <mergeCell ref="AH10:AJ10"/>
    <mergeCell ref="AZ12:BB12"/>
    <mergeCell ref="AZ10:BB10"/>
    <mergeCell ref="AK10:AM10"/>
    <mergeCell ref="AN10:AP10"/>
    <mergeCell ref="AH12:AJ12"/>
    <mergeCell ref="AQ10:AS10"/>
    <mergeCell ref="AT10:AV10"/>
    <mergeCell ref="AW10:AY10"/>
    <mergeCell ref="F10:G10"/>
    <mergeCell ref="H10:P10"/>
    <mergeCell ref="Q10:R10"/>
    <mergeCell ref="S10:U10"/>
    <mergeCell ref="BC12:BE12"/>
    <mergeCell ref="AK12:AM12"/>
    <mergeCell ref="AN12:AP12"/>
    <mergeCell ref="AQ12:AS12"/>
    <mergeCell ref="AT12:AV12"/>
    <mergeCell ref="AW12:AY12"/>
    <mergeCell ref="F5:BE6"/>
    <mergeCell ref="F7:G9"/>
    <mergeCell ref="H7:P9"/>
    <mergeCell ref="Q7:R9"/>
    <mergeCell ref="S7:AA7"/>
    <mergeCell ref="AB7:AG9"/>
    <mergeCell ref="AH7:AS7"/>
    <mergeCell ref="AT7:BE7"/>
    <mergeCell ref="S8:U9"/>
    <mergeCell ref="Y8:AA9"/>
    <mergeCell ref="AZ8:BB9"/>
    <mergeCell ref="BC8:BE9"/>
    <mergeCell ref="AK8:AM9"/>
    <mergeCell ref="AN8:AP9"/>
    <mergeCell ref="AQ8:AS9"/>
    <mergeCell ref="AT8:AV9"/>
    <mergeCell ref="AW8:AY9"/>
    <mergeCell ref="AW32:AY32"/>
    <mergeCell ref="V32:X32"/>
    <mergeCell ref="AH8:AJ9"/>
    <mergeCell ref="V10:X10"/>
    <mergeCell ref="Y10:AA10"/>
    <mergeCell ref="AB10:AG10"/>
    <mergeCell ref="V8:X9"/>
    <mergeCell ref="AB15:AG15"/>
    <mergeCell ref="AH15:AJ15"/>
    <mergeCell ref="AT15:AV15"/>
    <mergeCell ref="AB30:AG30"/>
    <mergeCell ref="AH30:AJ30"/>
    <mergeCell ref="AK30:AM30"/>
    <mergeCell ref="BC32:BE32"/>
    <mergeCell ref="F32:G32"/>
    <mergeCell ref="H32:P32"/>
    <mergeCell ref="Q32:R32"/>
    <mergeCell ref="S32:U32"/>
    <mergeCell ref="AB32:AG32"/>
    <mergeCell ref="AT32:AV32"/>
    <mergeCell ref="F30:G30"/>
    <mergeCell ref="H30:P30"/>
    <mergeCell ref="Q30:R30"/>
    <mergeCell ref="S30:U30"/>
    <mergeCell ref="V30:X30"/>
    <mergeCell ref="Y30:AA30"/>
    <mergeCell ref="BC30:BE30"/>
    <mergeCell ref="AN30:AP30"/>
    <mergeCell ref="AQ30:AS30"/>
    <mergeCell ref="AT30:AV30"/>
    <mergeCell ref="AW30:AY30"/>
    <mergeCell ref="AZ30:B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:IV3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:IV3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F1:BE45"/>
  <sheetViews>
    <sheetView tabSelected="1" zoomScalePageLayoutView="0" workbookViewId="0" topLeftCell="E1">
      <selection activeCell="F3" sqref="F3:N3"/>
    </sheetView>
  </sheetViews>
  <sheetFormatPr defaultColWidth="9.140625" defaultRowHeight="15"/>
  <cols>
    <col min="1" max="1" width="3.00390625" style="0" hidden="1" customWidth="1"/>
    <col min="2" max="2" width="2.28125" style="0" hidden="1" customWidth="1"/>
    <col min="3" max="3" width="2.57421875" style="0" hidden="1" customWidth="1"/>
    <col min="4" max="4" width="3.28125" style="0" hidden="1" customWidth="1"/>
    <col min="5" max="5" width="2.421875" style="0" customWidth="1"/>
    <col min="6" max="7" width="3.8515625" style="0" customWidth="1"/>
    <col min="8" max="8" width="0.5625" style="0" customWidth="1"/>
    <col min="9" max="9" width="4.28125" style="0" hidden="1" customWidth="1"/>
    <col min="10" max="10" width="0.13671875" style="0" customWidth="1"/>
    <col min="11" max="11" width="0.5625" style="0" customWidth="1"/>
    <col min="12" max="12" width="9.140625" style="0" hidden="1" customWidth="1"/>
    <col min="16" max="16" width="9.140625" style="0" hidden="1" customWidth="1"/>
    <col min="18" max="18" width="0.13671875" style="0" customWidth="1"/>
    <col min="20" max="20" width="3.57421875" style="0" customWidth="1"/>
    <col min="21" max="21" width="9.140625" style="0" hidden="1" customWidth="1"/>
    <col min="22" max="22" width="7.7109375" style="0" customWidth="1"/>
    <col min="23" max="24" width="9.140625" style="0" hidden="1" customWidth="1"/>
    <col min="25" max="25" width="8.28125" style="0" customWidth="1"/>
    <col min="26" max="27" width="9.140625" style="0" hidden="1" customWidth="1"/>
    <col min="29" max="29" width="7.421875" style="0" customWidth="1"/>
    <col min="30" max="30" width="4.8515625" style="0" hidden="1" customWidth="1"/>
    <col min="31" max="33" width="9.140625" style="0" hidden="1" customWidth="1"/>
    <col min="34" max="34" width="8.57421875" style="0" customWidth="1"/>
    <col min="35" max="36" width="9.140625" style="0" hidden="1" customWidth="1"/>
    <col min="37" max="37" width="8.57421875" style="0" customWidth="1"/>
    <col min="38" max="39" width="9.140625" style="0" hidden="1" customWidth="1"/>
    <col min="40" max="40" width="7.28125" style="0" customWidth="1"/>
    <col min="41" max="42" width="9.140625" style="0" hidden="1" customWidth="1"/>
    <col min="43" max="43" width="6.00390625" style="0" customWidth="1"/>
    <col min="44" max="45" width="9.140625" style="0" hidden="1" customWidth="1"/>
    <col min="46" max="46" width="7.140625" style="0" customWidth="1"/>
    <col min="47" max="48" width="9.140625" style="0" hidden="1" customWidth="1"/>
    <col min="49" max="49" width="7.28125" style="0" customWidth="1"/>
    <col min="50" max="51" width="9.140625" style="0" hidden="1" customWidth="1"/>
    <col min="52" max="52" width="7.140625" style="0" customWidth="1"/>
    <col min="53" max="54" width="9.140625" style="0" hidden="1" customWidth="1"/>
    <col min="55" max="55" width="3.7109375" style="0" customWidth="1"/>
    <col min="56" max="56" width="9.140625" style="0" hidden="1" customWidth="1"/>
    <col min="57" max="57" width="3.00390625" style="0" customWidth="1"/>
  </cols>
  <sheetData>
    <row r="1" ht="14.25">
      <c r="S1" t="s">
        <v>100</v>
      </c>
    </row>
    <row r="2" ht="14.25">
      <c r="F2" t="s">
        <v>101</v>
      </c>
    </row>
    <row r="3" ht="14.25">
      <c r="F3" t="s">
        <v>162</v>
      </c>
    </row>
    <row r="4" ht="14.25">
      <c r="F4" t="s">
        <v>143</v>
      </c>
    </row>
    <row r="5" spans="6:57" ht="14.25">
      <c r="F5" s="25" t="s">
        <v>151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</row>
    <row r="6" spans="6:57" ht="14.25"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0"/>
    </row>
    <row r="7" spans="6:57" ht="15">
      <c r="F7" s="12" t="s">
        <v>116</v>
      </c>
      <c r="G7" s="12"/>
      <c r="H7" s="13" t="s">
        <v>1</v>
      </c>
      <c r="I7" s="13"/>
      <c r="J7" s="13"/>
      <c r="K7" s="13"/>
      <c r="L7" s="13"/>
      <c r="M7" s="13"/>
      <c r="N7" s="13"/>
      <c r="O7" s="13"/>
      <c r="P7" s="13"/>
      <c r="Q7" s="13" t="s">
        <v>2</v>
      </c>
      <c r="R7" s="13"/>
      <c r="S7" s="12" t="s">
        <v>3</v>
      </c>
      <c r="T7" s="12"/>
      <c r="U7" s="12"/>
      <c r="V7" s="12"/>
      <c r="W7" s="12"/>
      <c r="X7" s="12"/>
      <c r="Y7" s="12"/>
      <c r="Z7" s="12"/>
      <c r="AA7" s="12"/>
      <c r="AB7" s="13" t="s">
        <v>4</v>
      </c>
      <c r="AC7" s="13"/>
      <c r="AD7" s="13"/>
      <c r="AE7" s="13"/>
      <c r="AF7" s="13"/>
      <c r="AG7" s="13"/>
      <c r="AH7" s="12" t="s">
        <v>5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 t="s">
        <v>6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6:57" ht="14.25"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2" t="s">
        <v>7</v>
      </c>
      <c r="T8" s="12"/>
      <c r="U8" s="12"/>
      <c r="V8" s="12" t="s">
        <v>8</v>
      </c>
      <c r="W8" s="12"/>
      <c r="X8" s="12"/>
      <c r="Y8" s="12" t="s">
        <v>9</v>
      </c>
      <c r="Z8" s="12"/>
      <c r="AA8" s="12"/>
      <c r="AB8" s="13"/>
      <c r="AC8" s="13"/>
      <c r="AD8" s="13"/>
      <c r="AE8" s="13"/>
      <c r="AF8" s="13"/>
      <c r="AG8" s="13"/>
      <c r="AH8" s="12" t="s">
        <v>10</v>
      </c>
      <c r="AI8" s="12"/>
      <c r="AJ8" s="12"/>
      <c r="AK8" s="12" t="s">
        <v>11</v>
      </c>
      <c r="AL8" s="12"/>
      <c r="AM8" s="12"/>
      <c r="AN8" s="12" t="s">
        <v>12</v>
      </c>
      <c r="AO8" s="12"/>
      <c r="AP8" s="12"/>
      <c r="AQ8" s="12" t="s">
        <v>13</v>
      </c>
      <c r="AR8" s="12"/>
      <c r="AS8" s="12"/>
      <c r="AT8" s="12" t="s">
        <v>14</v>
      </c>
      <c r="AU8" s="12"/>
      <c r="AV8" s="12"/>
      <c r="AW8" s="12" t="s">
        <v>15</v>
      </c>
      <c r="AX8" s="12"/>
      <c r="AY8" s="12"/>
      <c r="AZ8" s="12" t="s">
        <v>16</v>
      </c>
      <c r="BA8" s="12"/>
      <c r="BB8" s="12"/>
      <c r="BC8" s="12" t="s">
        <v>17</v>
      </c>
      <c r="BD8" s="12"/>
      <c r="BE8" s="12"/>
    </row>
    <row r="9" spans="6:57" ht="14.25"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6:57" ht="15">
      <c r="F10" s="8">
        <v>1</v>
      </c>
      <c r="G10" s="8"/>
      <c r="H10" s="8">
        <v>2</v>
      </c>
      <c r="I10" s="8"/>
      <c r="J10" s="8"/>
      <c r="K10" s="8"/>
      <c r="L10" s="8"/>
      <c r="M10" s="8"/>
      <c r="N10" s="8"/>
      <c r="O10" s="8"/>
      <c r="P10" s="8"/>
      <c r="Q10" s="8">
        <v>3</v>
      </c>
      <c r="R10" s="8"/>
      <c r="S10" s="8">
        <v>4</v>
      </c>
      <c r="T10" s="8"/>
      <c r="U10" s="8"/>
      <c r="V10" s="8">
        <v>5</v>
      </c>
      <c r="W10" s="8"/>
      <c r="X10" s="8"/>
      <c r="Y10" s="8">
        <v>6</v>
      </c>
      <c r="Z10" s="8"/>
      <c r="AA10" s="8"/>
      <c r="AB10" s="8">
        <v>7</v>
      </c>
      <c r="AC10" s="8"/>
      <c r="AD10" s="8"/>
      <c r="AE10" s="8"/>
      <c r="AF10" s="8"/>
      <c r="AG10" s="8"/>
      <c r="AH10" s="8">
        <v>8</v>
      </c>
      <c r="AI10" s="8"/>
      <c r="AJ10" s="8"/>
      <c r="AK10" s="8">
        <v>9</v>
      </c>
      <c r="AL10" s="8"/>
      <c r="AM10" s="8"/>
      <c r="AN10" s="8">
        <v>10</v>
      </c>
      <c r="AO10" s="8"/>
      <c r="AP10" s="8"/>
      <c r="AQ10" s="8">
        <v>11</v>
      </c>
      <c r="AR10" s="8"/>
      <c r="AS10" s="8"/>
      <c r="AT10" s="8">
        <v>12</v>
      </c>
      <c r="AU10" s="8"/>
      <c r="AV10" s="8"/>
      <c r="AW10" s="8">
        <v>13</v>
      </c>
      <c r="AX10" s="8"/>
      <c r="AY10" s="8"/>
      <c r="AZ10" s="8">
        <v>14</v>
      </c>
      <c r="BA10" s="8"/>
      <c r="BB10" s="8"/>
      <c r="BC10" s="8">
        <v>15</v>
      </c>
      <c r="BD10" s="8"/>
      <c r="BE10" s="8"/>
    </row>
    <row r="11" spans="6:57" ht="15" hidden="1">
      <c r="F11" s="11" t="s">
        <v>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6:57" ht="15" hidden="1">
      <c r="F12" s="8">
        <v>1</v>
      </c>
      <c r="G12" s="8"/>
      <c r="H12" s="8" t="s">
        <v>19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6:57" ht="15" hidden="1">
      <c r="F13" s="8">
        <v>2</v>
      </c>
      <c r="G13" s="8"/>
      <c r="H13" s="8" t="s">
        <v>20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5"/>
      <c r="Z13" s="6"/>
      <c r="AA13" s="7"/>
      <c r="AB13" s="5"/>
      <c r="AC13" s="6"/>
      <c r="AD13" s="6"/>
      <c r="AE13" s="6"/>
      <c r="AF13" s="6"/>
      <c r="AG13" s="7"/>
      <c r="AH13" s="5"/>
      <c r="AI13" s="6"/>
      <c r="AJ13" s="7"/>
      <c r="AK13" s="5"/>
      <c r="AL13" s="6"/>
      <c r="AM13" s="7"/>
      <c r="AN13" s="5"/>
      <c r="AO13" s="6"/>
      <c r="AP13" s="7"/>
      <c r="AQ13" s="5"/>
      <c r="AR13" s="6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6:57" ht="15" hidden="1">
      <c r="F14" s="5">
        <v>3</v>
      </c>
      <c r="G14" s="7"/>
      <c r="H14" s="8" t="s">
        <v>23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5"/>
      <c r="W14" s="6"/>
      <c r="X14" s="7"/>
      <c r="Y14" s="5"/>
      <c r="Z14" s="6"/>
      <c r="AA14" s="7"/>
      <c r="AB14" s="5"/>
      <c r="AC14" s="6"/>
      <c r="AD14" s="6"/>
      <c r="AE14" s="6"/>
      <c r="AF14" s="6"/>
      <c r="AG14" s="7"/>
      <c r="AH14" s="5"/>
      <c r="AI14" s="6"/>
      <c r="AJ14" s="7"/>
      <c r="AK14" s="5"/>
      <c r="AL14" s="6"/>
      <c r="AM14" s="7"/>
      <c r="AN14" s="5"/>
      <c r="AO14" s="6"/>
      <c r="AP14" s="7"/>
      <c r="AQ14" s="5"/>
      <c r="AR14" s="6"/>
      <c r="AS14" s="7"/>
      <c r="AT14" s="5"/>
      <c r="AU14" s="6"/>
      <c r="AV14" s="7"/>
      <c r="AW14" s="5"/>
      <c r="AX14" s="6"/>
      <c r="AY14" s="7"/>
      <c r="AZ14" s="5"/>
      <c r="BA14" s="6"/>
      <c r="BB14" s="7"/>
      <c r="BC14" s="5"/>
      <c r="BD14" s="6"/>
      <c r="BE14" s="7"/>
    </row>
    <row r="15" spans="6:57" ht="15" hidden="1">
      <c r="F15" s="8">
        <v>4</v>
      </c>
      <c r="G15" s="8"/>
      <c r="H15" s="8" t="s">
        <v>21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6:57" ht="15" hidden="1">
      <c r="F16" s="8">
        <v>5</v>
      </c>
      <c r="G16" s="8"/>
      <c r="H16" s="5" t="s">
        <v>28</v>
      </c>
      <c r="I16" s="6"/>
      <c r="J16" s="6"/>
      <c r="K16" s="6"/>
      <c r="L16" s="6"/>
      <c r="M16" s="6"/>
      <c r="N16" s="6"/>
      <c r="O16" s="6"/>
      <c r="P16" s="7"/>
      <c r="Q16" s="5"/>
      <c r="R16" s="7"/>
      <c r="S16" s="5"/>
      <c r="T16" s="6"/>
      <c r="U16" s="7"/>
      <c r="V16" s="5"/>
      <c r="W16" s="6"/>
      <c r="X16" s="7"/>
      <c r="Y16" s="5"/>
      <c r="Z16" s="6"/>
      <c r="AA16" s="7"/>
      <c r="AB16" s="5"/>
      <c r="AC16" s="6"/>
      <c r="AD16" s="6"/>
      <c r="AE16" s="6"/>
      <c r="AF16" s="6"/>
      <c r="AG16" s="7"/>
      <c r="AH16" s="5"/>
      <c r="AI16" s="6"/>
      <c r="AJ16" s="7"/>
      <c r="AK16" s="5"/>
      <c r="AL16" s="6"/>
      <c r="AM16" s="7"/>
      <c r="AN16" s="5"/>
      <c r="AO16" s="6"/>
      <c r="AP16" s="7"/>
      <c r="AQ16" s="5"/>
      <c r="AR16" s="6"/>
      <c r="AS16" s="7"/>
      <c r="AT16" s="5"/>
      <c r="AU16" s="6"/>
      <c r="AV16" s="7"/>
      <c r="AW16" s="5"/>
      <c r="AX16" s="6"/>
      <c r="AY16" s="7"/>
      <c r="AZ16" s="5"/>
      <c r="BA16" s="6"/>
      <c r="BB16" s="7"/>
      <c r="BC16" s="5"/>
      <c r="BD16" s="6"/>
      <c r="BE16" s="7"/>
    </row>
    <row r="17" spans="6:57" ht="15" hidden="1">
      <c r="F17" s="8">
        <v>6</v>
      </c>
      <c r="G17" s="8"/>
      <c r="H17" s="8" t="s">
        <v>22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6:57" ht="15" hidden="1">
      <c r="F18" s="10" t="s">
        <v>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9">
        <f>SUM(S12:U17)</f>
        <v>0</v>
      </c>
      <c r="T18" s="9"/>
      <c r="U18" s="9"/>
      <c r="V18" s="9">
        <f>SUM(V12:X17)</f>
        <v>0</v>
      </c>
      <c r="W18" s="9"/>
      <c r="X18" s="9"/>
      <c r="Y18" s="9">
        <f>SUM(Y12:AA17)</f>
        <v>0</v>
      </c>
      <c r="Z18" s="9"/>
      <c r="AA18" s="9"/>
      <c r="AB18" s="9">
        <f>SUM(AB12:AG17)</f>
        <v>0</v>
      </c>
      <c r="AC18" s="9"/>
      <c r="AD18" s="9"/>
      <c r="AE18" s="9"/>
      <c r="AF18" s="9"/>
      <c r="AG18" s="9"/>
      <c r="AH18" s="9">
        <f>SUM(AH12:AJ17)</f>
        <v>0</v>
      </c>
      <c r="AI18" s="9"/>
      <c r="AJ18" s="9"/>
      <c r="AK18" s="9">
        <f>SUM(AK12:AM17)</f>
        <v>0</v>
      </c>
      <c r="AL18" s="9"/>
      <c r="AM18" s="9"/>
      <c r="AN18" s="9">
        <f>SUM(AN12:AP17)</f>
        <v>0</v>
      </c>
      <c r="AO18" s="9"/>
      <c r="AP18" s="9"/>
      <c r="AQ18" s="9">
        <f>SUM(AQ12:AS17)</f>
        <v>0</v>
      </c>
      <c r="AR18" s="9"/>
      <c r="AS18" s="9"/>
      <c r="AT18" s="9">
        <f>SUM(AT12:AV17)</f>
        <v>0</v>
      </c>
      <c r="AU18" s="9"/>
      <c r="AV18" s="9"/>
      <c r="AW18" s="9">
        <f>SUM(AW12:AY17)</f>
        <v>0</v>
      </c>
      <c r="AX18" s="9"/>
      <c r="AY18" s="9"/>
      <c r="AZ18" s="9">
        <f>SUM(AZ12:BB17)</f>
        <v>0</v>
      </c>
      <c r="BA18" s="9"/>
      <c r="BB18" s="9"/>
      <c r="BC18" s="9">
        <f>SUM(BC12:BE17)</f>
        <v>0</v>
      </c>
      <c r="BD18" s="9"/>
      <c r="BE18" s="9"/>
    </row>
    <row r="19" spans="6:57" ht="15">
      <c r="F19" s="11" t="s">
        <v>103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6:57" ht="15">
      <c r="F20" s="5">
        <v>139</v>
      </c>
      <c r="G20" s="7"/>
      <c r="H20" s="5" t="s">
        <v>20</v>
      </c>
      <c r="I20" s="6"/>
      <c r="J20" s="6"/>
      <c r="K20" s="6"/>
      <c r="L20" s="6"/>
      <c r="M20" s="6"/>
      <c r="N20" s="6"/>
      <c r="O20" s="6"/>
      <c r="P20" s="7"/>
      <c r="Q20" s="5">
        <v>40</v>
      </c>
      <c r="R20" s="7"/>
      <c r="S20" s="5">
        <v>2.32</v>
      </c>
      <c r="T20" s="6"/>
      <c r="U20" s="7"/>
      <c r="V20" s="5">
        <v>2.95</v>
      </c>
      <c r="W20" s="6"/>
      <c r="X20" s="7"/>
      <c r="Y20" s="5">
        <v>0</v>
      </c>
      <c r="Z20" s="6"/>
      <c r="AA20" s="7"/>
      <c r="AB20" s="5">
        <v>36.4</v>
      </c>
      <c r="AC20" s="6"/>
      <c r="AD20" s="6"/>
      <c r="AE20" s="6"/>
      <c r="AF20" s="6"/>
      <c r="AG20" s="7"/>
      <c r="AH20" s="5">
        <v>0.003</v>
      </c>
      <c r="AI20" s="6"/>
      <c r="AJ20" s="7"/>
      <c r="AK20" s="5">
        <v>0.06</v>
      </c>
      <c r="AL20" s="6"/>
      <c r="AM20" s="7"/>
      <c r="AN20" s="5">
        <v>0.016</v>
      </c>
      <c r="AO20" s="6"/>
      <c r="AP20" s="7"/>
      <c r="AQ20" s="5">
        <v>0.04</v>
      </c>
      <c r="AR20" s="6"/>
      <c r="AS20" s="7"/>
      <c r="AT20" s="5">
        <v>70</v>
      </c>
      <c r="AU20" s="6"/>
      <c r="AV20" s="7"/>
      <c r="AW20" s="5">
        <v>70</v>
      </c>
      <c r="AX20" s="6"/>
      <c r="AY20" s="7"/>
      <c r="AZ20" s="5">
        <v>3.3</v>
      </c>
      <c r="BA20" s="6"/>
      <c r="BB20" s="7"/>
      <c r="BC20" s="5">
        <v>0.08</v>
      </c>
      <c r="BD20" s="6"/>
      <c r="BE20" s="7"/>
    </row>
    <row r="21" spans="6:57" ht="15">
      <c r="F21" s="5">
        <v>366</v>
      </c>
      <c r="G21" s="7"/>
      <c r="H21" s="5" t="s">
        <v>108</v>
      </c>
      <c r="I21" s="6"/>
      <c r="J21" s="6"/>
      <c r="K21" s="6"/>
      <c r="L21" s="6"/>
      <c r="M21" s="6"/>
      <c r="N21" s="6"/>
      <c r="O21" s="6"/>
      <c r="P21" s="7"/>
      <c r="Q21" s="5">
        <v>10</v>
      </c>
      <c r="R21" s="7"/>
      <c r="S21" s="5">
        <v>2.32</v>
      </c>
      <c r="T21" s="6"/>
      <c r="U21" s="7"/>
      <c r="V21" s="5">
        <v>2.95</v>
      </c>
      <c r="W21" s="6"/>
      <c r="X21" s="7"/>
      <c r="Y21" s="5">
        <v>0</v>
      </c>
      <c r="Z21" s="6"/>
      <c r="AA21" s="7"/>
      <c r="AB21" s="5">
        <v>36.4</v>
      </c>
      <c r="AC21" s="6"/>
      <c r="AD21" s="6"/>
      <c r="AE21" s="6"/>
      <c r="AF21" s="6"/>
      <c r="AG21" s="7"/>
      <c r="AH21" s="5">
        <v>0.003</v>
      </c>
      <c r="AI21" s="6"/>
      <c r="AJ21" s="7"/>
      <c r="AK21" s="5">
        <v>0.06</v>
      </c>
      <c r="AL21" s="6"/>
      <c r="AM21" s="7"/>
      <c r="AN21" s="5">
        <v>0.016</v>
      </c>
      <c r="AO21" s="6"/>
      <c r="AP21" s="7"/>
      <c r="AQ21" s="5">
        <v>0.04</v>
      </c>
      <c r="AR21" s="6"/>
      <c r="AS21" s="7"/>
      <c r="AT21" s="5">
        <v>70</v>
      </c>
      <c r="AU21" s="6"/>
      <c r="AV21" s="7"/>
      <c r="AW21" s="5">
        <v>70</v>
      </c>
      <c r="AX21" s="6"/>
      <c r="AY21" s="7"/>
      <c r="AZ21" s="5">
        <v>3.3</v>
      </c>
      <c r="BA21" s="6"/>
      <c r="BB21" s="7"/>
      <c r="BC21" s="5">
        <v>0.08</v>
      </c>
      <c r="BD21" s="6"/>
      <c r="BE21" s="7"/>
    </row>
    <row r="22" spans="6:57" ht="15">
      <c r="F22" s="8">
        <v>402</v>
      </c>
      <c r="G22" s="8"/>
      <c r="H22" s="8" t="s">
        <v>155</v>
      </c>
      <c r="I22" s="8"/>
      <c r="J22" s="8"/>
      <c r="K22" s="8"/>
      <c r="L22" s="8"/>
      <c r="M22" s="8"/>
      <c r="N22" s="8"/>
      <c r="O22" s="8"/>
      <c r="P22" s="8"/>
      <c r="Q22" s="8">
        <v>20</v>
      </c>
      <c r="R22" s="8"/>
      <c r="S22" s="8">
        <v>1.48</v>
      </c>
      <c r="T22" s="8"/>
      <c r="U22" s="8"/>
      <c r="V22" s="8">
        <v>2</v>
      </c>
      <c r="W22" s="8"/>
      <c r="X22" s="8"/>
      <c r="Y22" s="8">
        <v>5.12</v>
      </c>
      <c r="Z22" s="8"/>
      <c r="AA22" s="8"/>
      <c r="AB22" s="8">
        <v>85.2</v>
      </c>
      <c r="AC22" s="8"/>
      <c r="AD22" s="8"/>
      <c r="AE22" s="8"/>
      <c r="AF22" s="8"/>
      <c r="AG22" s="8"/>
      <c r="AH22" s="8">
        <v>0.08</v>
      </c>
      <c r="AI22" s="8"/>
      <c r="AJ22" s="8"/>
      <c r="AK22" s="8">
        <v>0</v>
      </c>
      <c r="AL22" s="8"/>
      <c r="AM22" s="8"/>
      <c r="AN22" s="8">
        <v>0</v>
      </c>
      <c r="AO22" s="8"/>
      <c r="AP22" s="8"/>
      <c r="AQ22" s="8">
        <v>1.44</v>
      </c>
      <c r="AR22" s="8"/>
      <c r="AS22" s="8"/>
      <c r="AT22" s="8">
        <v>20</v>
      </c>
      <c r="AU22" s="8"/>
      <c r="AV22" s="8"/>
      <c r="AW22" s="8">
        <v>16.6</v>
      </c>
      <c r="AX22" s="8"/>
      <c r="AY22" s="8"/>
      <c r="AZ22" s="8">
        <v>6</v>
      </c>
      <c r="BA22" s="8"/>
      <c r="BB22" s="8"/>
      <c r="BC22" s="8">
        <v>0.3</v>
      </c>
      <c r="BD22" s="8"/>
      <c r="BE22" s="8"/>
    </row>
    <row r="23" spans="6:57" ht="15">
      <c r="F23" s="8">
        <v>288</v>
      </c>
      <c r="G23" s="8"/>
      <c r="H23" s="5" t="s">
        <v>156</v>
      </c>
      <c r="I23" s="6"/>
      <c r="J23" s="6"/>
      <c r="K23" s="6"/>
      <c r="L23" s="6"/>
      <c r="M23" s="6"/>
      <c r="N23" s="6"/>
      <c r="O23" s="6"/>
      <c r="P23" s="7"/>
      <c r="Q23" s="5">
        <v>200</v>
      </c>
      <c r="R23" s="7"/>
      <c r="S23" s="5">
        <v>0.4</v>
      </c>
      <c r="T23" s="6"/>
      <c r="U23" s="7"/>
      <c r="V23" s="5">
        <v>0.4</v>
      </c>
      <c r="W23" s="6"/>
      <c r="X23" s="7"/>
      <c r="Y23" s="5">
        <v>10.4</v>
      </c>
      <c r="Z23" s="6"/>
      <c r="AA23" s="7"/>
      <c r="AB23" s="5">
        <v>90</v>
      </c>
      <c r="AC23" s="6"/>
      <c r="AD23" s="6"/>
      <c r="AE23" s="6"/>
      <c r="AF23" s="6"/>
      <c r="AG23" s="7"/>
      <c r="AH23" s="5">
        <v>0.03</v>
      </c>
      <c r="AI23" s="6"/>
      <c r="AJ23" s="7"/>
      <c r="AK23" s="5">
        <v>10</v>
      </c>
      <c r="AL23" s="6"/>
      <c r="AM23" s="7"/>
      <c r="AN23" s="5">
        <v>0.01</v>
      </c>
      <c r="AO23" s="6"/>
      <c r="AP23" s="7"/>
      <c r="AQ23" s="5">
        <v>0.2</v>
      </c>
      <c r="AR23" s="6"/>
      <c r="AS23" s="7"/>
      <c r="AT23" s="5">
        <v>16</v>
      </c>
      <c r="AU23" s="6"/>
      <c r="AV23" s="7"/>
      <c r="AW23" s="5">
        <v>11</v>
      </c>
      <c r="AX23" s="6"/>
      <c r="AY23" s="7"/>
      <c r="AZ23" s="5">
        <v>9</v>
      </c>
      <c r="BA23" s="6"/>
      <c r="BB23" s="7"/>
      <c r="BC23" s="5">
        <v>2.2</v>
      </c>
      <c r="BD23" s="6"/>
      <c r="BE23" s="7"/>
    </row>
    <row r="24" spans="6:57" ht="15">
      <c r="F24" s="5">
        <v>482</v>
      </c>
      <c r="G24" s="7"/>
      <c r="H24" s="8" t="s">
        <v>21</v>
      </c>
      <c r="I24" s="8"/>
      <c r="J24" s="8"/>
      <c r="K24" s="8"/>
      <c r="L24" s="8"/>
      <c r="M24" s="8"/>
      <c r="N24" s="8"/>
      <c r="O24" s="8"/>
      <c r="P24" s="8"/>
      <c r="Q24" s="8">
        <v>40</v>
      </c>
      <c r="R24" s="8"/>
      <c r="S24" s="8">
        <v>3.04</v>
      </c>
      <c r="T24" s="8"/>
      <c r="U24" s="8"/>
      <c r="V24" s="8">
        <v>0.36</v>
      </c>
      <c r="W24" s="8"/>
      <c r="X24" s="8"/>
      <c r="Y24" s="8">
        <v>16.4</v>
      </c>
      <c r="Z24" s="8"/>
      <c r="AA24" s="8"/>
      <c r="AB24" s="8">
        <v>92</v>
      </c>
      <c r="AC24" s="8"/>
      <c r="AD24" s="8"/>
      <c r="AE24" s="8"/>
      <c r="AF24" s="8"/>
      <c r="AG24" s="8"/>
      <c r="AH24" s="8">
        <v>0.08</v>
      </c>
      <c r="AI24" s="8"/>
      <c r="AJ24" s="8"/>
      <c r="AK24" s="8">
        <v>0</v>
      </c>
      <c r="AL24" s="8"/>
      <c r="AM24" s="8"/>
      <c r="AN24" s="8">
        <v>0</v>
      </c>
      <c r="AO24" s="8"/>
      <c r="AP24" s="8"/>
      <c r="AQ24" s="8">
        <v>0.98</v>
      </c>
      <c r="AR24" s="8"/>
      <c r="AS24" s="8"/>
      <c r="AT24" s="8">
        <v>3.2</v>
      </c>
      <c r="AU24" s="8"/>
      <c r="AV24" s="8"/>
      <c r="AW24" s="8">
        <v>10.4</v>
      </c>
      <c r="AX24" s="8"/>
      <c r="AY24" s="8"/>
      <c r="AZ24" s="8">
        <v>10.8</v>
      </c>
      <c r="BA24" s="8"/>
      <c r="BB24" s="8"/>
      <c r="BC24" s="8">
        <v>0.48</v>
      </c>
      <c r="BD24" s="8"/>
      <c r="BE24" s="8"/>
    </row>
    <row r="25" spans="6:57" ht="15">
      <c r="F25" s="10" t="s">
        <v>24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9">
        <f>S20+S21+S24+S22+S23</f>
        <v>9.56</v>
      </c>
      <c r="T25" s="9"/>
      <c r="U25" s="9"/>
      <c r="V25" s="9">
        <f>V20+V21+V24+V22+V23</f>
        <v>8.660000000000002</v>
      </c>
      <c r="W25" s="9"/>
      <c r="X25" s="9"/>
      <c r="Y25" s="9">
        <f>Y24+Y22+Y23</f>
        <v>31.92</v>
      </c>
      <c r="Z25" s="9"/>
      <c r="AA25" s="9"/>
      <c r="AB25" s="9">
        <f>AB20+AB21+AB24+AB22+AB23</f>
        <v>340</v>
      </c>
      <c r="AC25" s="9"/>
      <c r="AD25" s="9"/>
      <c r="AE25" s="9"/>
      <c r="AF25" s="9"/>
      <c r="AG25" s="9"/>
      <c r="AH25" s="9">
        <f>AH20+AH21+AH24+AH22+AH23</f>
        <v>0.196</v>
      </c>
      <c r="AI25" s="9"/>
      <c r="AJ25" s="9"/>
      <c r="AK25" s="9">
        <f>AK20+AK21+AK23</f>
        <v>10.12</v>
      </c>
      <c r="AL25" s="9"/>
      <c r="AM25" s="9"/>
      <c r="AN25" s="9">
        <f>AN20+AN21+AN23</f>
        <v>0.042</v>
      </c>
      <c r="AO25" s="9"/>
      <c r="AP25" s="9"/>
      <c r="AQ25" s="9">
        <f>AQ20+AQ21+AQ24+AQ22+AQ23</f>
        <v>2.7</v>
      </c>
      <c r="AR25" s="9"/>
      <c r="AS25" s="9"/>
      <c r="AT25" s="9">
        <f>AT20+AT21+AT24+AT22+AT23</f>
        <v>179.2</v>
      </c>
      <c r="AU25" s="9"/>
      <c r="AV25" s="9"/>
      <c r="AW25" s="9">
        <f>AW21+AW24+AW22+AW23</f>
        <v>108</v>
      </c>
      <c r="AX25" s="9"/>
      <c r="AY25" s="9"/>
      <c r="AZ25" s="9">
        <f>AZ20+AZ21+AZ24+AZ22+AZ23</f>
        <v>32.4</v>
      </c>
      <c r="BA25" s="9"/>
      <c r="BB25" s="9"/>
      <c r="BC25" s="9">
        <f>BC20+BC21+BC24+BC22+BC23</f>
        <v>3.14</v>
      </c>
      <c r="BD25" s="9"/>
      <c r="BE25" s="9"/>
    </row>
    <row r="26" spans="6:57" ht="15">
      <c r="F26" s="14" t="s">
        <v>25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6"/>
    </row>
    <row r="27" spans="6:57" ht="15">
      <c r="F27" s="5">
        <v>247</v>
      </c>
      <c r="G27" s="7"/>
      <c r="H27" s="5" t="s">
        <v>163</v>
      </c>
      <c r="I27" s="6"/>
      <c r="J27" s="6"/>
      <c r="K27" s="6"/>
      <c r="L27" s="6"/>
      <c r="M27" s="6"/>
      <c r="N27" s="6"/>
      <c r="O27" s="6"/>
      <c r="P27" s="7"/>
      <c r="Q27" s="5">
        <v>80</v>
      </c>
      <c r="R27" s="7"/>
      <c r="S27" s="5">
        <v>0.88</v>
      </c>
      <c r="T27" s="6"/>
      <c r="U27" s="7"/>
      <c r="V27" s="5">
        <v>0.08</v>
      </c>
      <c r="W27" s="6"/>
      <c r="X27" s="7"/>
      <c r="Y27" s="5">
        <v>1.92</v>
      </c>
      <c r="Z27" s="6"/>
      <c r="AA27" s="7"/>
      <c r="AB27" s="5">
        <v>12.8</v>
      </c>
      <c r="AC27" s="6"/>
      <c r="AD27" s="6"/>
      <c r="AE27" s="6"/>
      <c r="AF27" s="6"/>
      <c r="AG27" s="7"/>
      <c r="AH27" s="5">
        <v>0.016</v>
      </c>
      <c r="AI27" s="6"/>
      <c r="AJ27" s="7"/>
      <c r="AK27" s="5">
        <v>4</v>
      </c>
      <c r="AL27" s="6"/>
      <c r="AM27" s="7"/>
      <c r="AN27" s="5">
        <v>0</v>
      </c>
      <c r="AO27" s="6"/>
      <c r="AP27" s="7"/>
      <c r="AQ27" s="5">
        <v>0.08</v>
      </c>
      <c r="AR27" s="6"/>
      <c r="AS27" s="7"/>
      <c r="AT27" s="5">
        <v>18.4</v>
      </c>
      <c r="AU27" s="6"/>
      <c r="AV27" s="7"/>
      <c r="AW27" s="5">
        <v>19.2</v>
      </c>
      <c r="AX27" s="6"/>
      <c r="AY27" s="7"/>
      <c r="AZ27" s="5">
        <v>11.2</v>
      </c>
      <c r="BA27" s="6"/>
      <c r="BB27" s="7"/>
      <c r="BC27" s="5">
        <v>0.48</v>
      </c>
      <c r="BD27" s="6"/>
      <c r="BE27" s="7"/>
    </row>
    <row r="28" spans="6:57" ht="15">
      <c r="F28" s="5">
        <v>37</v>
      </c>
      <c r="G28" s="7"/>
      <c r="H28" s="5" t="s">
        <v>64</v>
      </c>
      <c r="I28" s="6"/>
      <c r="J28" s="6"/>
      <c r="K28" s="6"/>
      <c r="L28" s="6"/>
      <c r="M28" s="6"/>
      <c r="N28" s="6"/>
      <c r="O28" s="6"/>
      <c r="P28" s="7"/>
      <c r="Q28" s="5">
        <v>200</v>
      </c>
      <c r="R28" s="7"/>
      <c r="S28" s="5">
        <v>1.52</v>
      </c>
      <c r="T28" s="6"/>
      <c r="U28" s="7"/>
      <c r="V28" s="5">
        <v>5.33</v>
      </c>
      <c r="W28" s="6"/>
      <c r="X28" s="7"/>
      <c r="Y28" s="5">
        <v>8.65</v>
      </c>
      <c r="Z28" s="6"/>
      <c r="AA28" s="7"/>
      <c r="AB28" s="5">
        <v>89</v>
      </c>
      <c r="AC28" s="6"/>
      <c r="AD28" s="6"/>
      <c r="AE28" s="6"/>
      <c r="AF28" s="6"/>
      <c r="AG28" s="7"/>
      <c r="AH28" s="5">
        <v>0.04</v>
      </c>
      <c r="AI28" s="6"/>
      <c r="AJ28" s="7"/>
      <c r="AK28" s="5">
        <v>6.6</v>
      </c>
      <c r="AL28" s="6"/>
      <c r="AM28" s="7"/>
      <c r="AN28" s="5">
        <v>0.19</v>
      </c>
      <c r="AO28" s="6"/>
      <c r="AP28" s="7"/>
      <c r="AQ28" s="5">
        <v>0.72</v>
      </c>
      <c r="AR28" s="6"/>
      <c r="AS28" s="7"/>
      <c r="AT28" s="5">
        <v>33.04</v>
      </c>
      <c r="AU28" s="6"/>
      <c r="AV28" s="7"/>
      <c r="AW28" s="5">
        <v>39.05</v>
      </c>
      <c r="AX28" s="6"/>
      <c r="AY28" s="7"/>
      <c r="AZ28" s="5">
        <v>18.12</v>
      </c>
      <c r="BA28" s="6"/>
      <c r="BB28" s="7"/>
      <c r="BC28" s="5">
        <v>0.81</v>
      </c>
      <c r="BD28" s="6"/>
      <c r="BE28" s="7"/>
    </row>
    <row r="29" spans="6:57" ht="15">
      <c r="F29" s="5">
        <v>2</v>
      </c>
      <c r="G29" s="7"/>
      <c r="H29" s="5" t="s">
        <v>26</v>
      </c>
      <c r="I29" s="6"/>
      <c r="J29" s="6"/>
      <c r="K29" s="6"/>
      <c r="L29" s="6"/>
      <c r="M29" s="6"/>
      <c r="N29" s="6"/>
      <c r="O29" s="6"/>
      <c r="P29" s="7"/>
      <c r="Q29" s="5">
        <v>210</v>
      </c>
      <c r="R29" s="7"/>
      <c r="S29" s="5">
        <v>37.2</v>
      </c>
      <c r="T29" s="6"/>
      <c r="U29" s="7"/>
      <c r="V29" s="5">
        <v>45.33</v>
      </c>
      <c r="W29" s="6"/>
      <c r="X29" s="7"/>
      <c r="Y29" s="5">
        <v>41.05</v>
      </c>
      <c r="Z29" s="6"/>
      <c r="AA29" s="7"/>
      <c r="AB29" s="5">
        <v>747.09</v>
      </c>
      <c r="AC29" s="6"/>
      <c r="AD29" s="6"/>
      <c r="AE29" s="6"/>
      <c r="AF29" s="6"/>
      <c r="AG29" s="7"/>
      <c r="AH29" s="5">
        <v>0.17</v>
      </c>
      <c r="AI29" s="6"/>
      <c r="AJ29" s="7"/>
      <c r="AK29" s="5">
        <v>2.1</v>
      </c>
      <c r="AL29" s="6"/>
      <c r="AM29" s="7"/>
      <c r="AN29" s="5">
        <v>1.16</v>
      </c>
      <c r="AO29" s="6"/>
      <c r="AP29" s="7"/>
      <c r="AQ29" s="5">
        <v>1.66</v>
      </c>
      <c r="AR29" s="6"/>
      <c r="AS29" s="7"/>
      <c r="AT29" s="5">
        <v>54.1</v>
      </c>
      <c r="AU29" s="6"/>
      <c r="AV29" s="7"/>
      <c r="AW29" s="5">
        <v>396.06</v>
      </c>
      <c r="AX29" s="6"/>
      <c r="AY29" s="7"/>
      <c r="AZ29" s="5">
        <v>96.06</v>
      </c>
      <c r="BA29" s="6"/>
      <c r="BB29" s="7"/>
      <c r="BC29" s="5">
        <v>3.58</v>
      </c>
      <c r="BD29" s="6"/>
      <c r="BE29" s="7"/>
    </row>
    <row r="30" spans="6:57" ht="15">
      <c r="F30" s="5">
        <v>293</v>
      </c>
      <c r="G30" s="7"/>
      <c r="H30" s="5" t="s">
        <v>109</v>
      </c>
      <c r="I30" s="6"/>
      <c r="J30" s="6"/>
      <c r="K30" s="6"/>
      <c r="L30" s="6"/>
      <c r="M30" s="6"/>
      <c r="N30" s="6"/>
      <c r="O30" s="6"/>
      <c r="P30" s="7"/>
      <c r="Q30" s="5">
        <v>200</v>
      </c>
      <c r="R30" s="7"/>
      <c r="S30" s="5">
        <v>2</v>
      </c>
      <c r="T30" s="6"/>
      <c r="U30" s="7"/>
      <c r="V30" s="5">
        <v>0.2</v>
      </c>
      <c r="W30" s="6"/>
      <c r="X30" s="7"/>
      <c r="Y30" s="5">
        <v>5.8</v>
      </c>
      <c r="Z30" s="6"/>
      <c r="AA30" s="7"/>
      <c r="AB30" s="5">
        <v>36</v>
      </c>
      <c r="AC30" s="6"/>
      <c r="AD30" s="6"/>
      <c r="AE30" s="6"/>
      <c r="AF30" s="6"/>
      <c r="AG30" s="7"/>
      <c r="AH30" s="5">
        <v>0.02</v>
      </c>
      <c r="AI30" s="6"/>
      <c r="AJ30" s="7"/>
      <c r="AK30" s="5">
        <v>4</v>
      </c>
      <c r="AL30" s="6"/>
      <c r="AM30" s="7"/>
      <c r="AN30" s="5">
        <v>0</v>
      </c>
      <c r="AO30" s="6"/>
      <c r="AP30" s="7"/>
      <c r="AQ30" s="5">
        <v>0.2</v>
      </c>
      <c r="AR30" s="6"/>
      <c r="AS30" s="7"/>
      <c r="AT30" s="5">
        <v>14</v>
      </c>
      <c r="AU30" s="6"/>
      <c r="AV30" s="7"/>
      <c r="AW30" s="5">
        <v>14</v>
      </c>
      <c r="AX30" s="6"/>
      <c r="AY30" s="7"/>
      <c r="AZ30" s="5">
        <v>8</v>
      </c>
      <c r="BA30" s="6"/>
      <c r="BB30" s="7"/>
      <c r="BC30" s="5">
        <v>2.8</v>
      </c>
      <c r="BD30" s="6"/>
      <c r="BE30" s="7"/>
    </row>
    <row r="31" spans="6:57" ht="15">
      <c r="F31" s="5">
        <v>481</v>
      </c>
      <c r="G31" s="7"/>
      <c r="H31" s="5" t="s">
        <v>152</v>
      </c>
      <c r="I31" s="6"/>
      <c r="J31" s="6"/>
      <c r="K31" s="6"/>
      <c r="L31" s="6"/>
      <c r="M31" s="6"/>
      <c r="N31" s="6"/>
      <c r="O31" s="6"/>
      <c r="P31" s="7"/>
      <c r="Q31" s="5">
        <v>40</v>
      </c>
      <c r="R31" s="7"/>
      <c r="S31" s="5">
        <v>2.92</v>
      </c>
      <c r="T31" s="6"/>
      <c r="U31" s="7"/>
      <c r="V31" s="5">
        <v>0.36</v>
      </c>
      <c r="W31" s="6"/>
      <c r="X31" s="7"/>
      <c r="Y31" s="5">
        <v>16.6</v>
      </c>
      <c r="Z31" s="6"/>
      <c r="AA31" s="7"/>
      <c r="AB31" s="5">
        <v>75.6</v>
      </c>
      <c r="AC31" s="6"/>
      <c r="AD31" s="6"/>
      <c r="AE31" s="6"/>
      <c r="AF31" s="6"/>
      <c r="AG31" s="7"/>
      <c r="AH31" s="5">
        <v>0.08</v>
      </c>
      <c r="AI31" s="6"/>
      <c r="AJ31" s="7"/>
      <c r="AK31" s="5">
        <v>0</v>
      </c>
      <c r="AL31" s="6"/>
      <c r="AM31" s="7"/>
      <c r="AN31" s="5">
        <v>0</v>
      </c>
      <c r="AO31" s="6"/>
      <c r="AP31" s="7"/>
      <c r="AQ31" s="5">
        <v>0.8</v>
      </c>
      <c r="AR31" s="6"/>
      <c r="AS31" s="7"/>
      <c r="AT31" s="5">
        <v>16.53</v>
      </c>
      <c r="AU31" s="6"/>
      <c r="AV31" s="7"/>
      <c r="AW31" s="5">
        <v>63.2</v>
      </c>
      <c r="AX31" s="6"/>
      <c r="AY31" s="7"/>
      <c r="AZ31" s="5">
        <v>11.46</v>
      </c>
      <c r="BA31" s="6"/>
      <c r="BB31" s="7"/>
      <c r="BC31" s="5">
        <v>0.34</v>
      </c>
      <c r="BD31" s="6"/>
      <c r="BE31" s="7"/>
    </row>
    <row r="32" spans="6:57" ht="15">
      <c r="F32" s="5">
        <v>482</v>
      </c>
      <c r="G32" s="7"/>
      <c r="H32" s="8" t="s">
        <v>21</v>
      </c>
      <c r="I32" s="8"/>
      <c r="J32" s="8"/>
      <c r="K32" s="8"/>
      <c r="L32" s="8"/>
      <c r="M32" s="8"/>
      <c r="N32" s="8"/>
      <c r="O32" s="8"/>
      <c r="P32" s="8"/>
      <c r="Q32" s="8">
        <v>35</v>
      </c>
      <c r="R32" s="8"/>
      <c r="S32" s="8">
        <v>2.66</v>
      </c>
      <c r="T32" s="8"/>
      <c r="U32" s="8"/>
      <c r="V32" s="8">
        <v>0.32</v>
      </c>
      <c r="W32" s="8"/>
      <c r="X32" s="8"/>
      <c r="Y32" s="8">
        <v>14.35</v>
      </c>
      <c r="Z32" s="8"/>
      <c r="AA32" s="8"/>
      <c r="AB32" s="8">
        <v>81</v>
      </c>
      <c r="AC32" s="8"/>
      <c r="AD32" s="8"/>
      <c r="AE32" s="8"/>
      <c r="AF32" s="8"/>
      <c r="AG32" s="8"/>
      <c r="AH32" s="8">
        <v>0.07</v>
      </c>
      <c r="AI32" s="8"/>
      <c r="AJ32" s="8"/>
      <c r="AK32" s="8">
        <v>0</v>
      </c>
      <c r="AL32" s="8"/>
      <c r="AM32" s="8"/>
      <c r="AN32" s="8">
        <v>0</v>
      </c>
      <c r="AO32" s="8"/>
      <c r="AP32" s="8"/>
      <c r="AQ32" s="8">
        <v>0.4</v>
      </c>
      <c r="AR32" s="8"/>
      <c r="AS32" s="8"/>
      <c r="AT32" s="8">
        <v>2.8</v>
      </c>
      <c r="AU32" s="8"/>
      <c r="AV32" s="8"/>
      <c r="AW32" s="8">
        <v>9.1</v>
      </c>
      <c r="AX32" s="8"/>
      <c r="AY32" s="8"/>
      <c r="AZ32" s="8">
        <v>9.45</v>
      </c>
      <c r="BA32" s="8"/>
      <c r="BB32" s="8"/>
      <c r="BC32" s="8">
        <v>0.42</v>
      </c>
      <c r="BD32" s="8"/>
      <c r="BE32" s="8"/>
    </row>
    <row r="33" spans="6:57" ht="15.75" thickBot="1">
      <c r="F33" s="10" t="s">
        <v>24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9">
        <f>SUM(S28:U32)</f>
        <v>46.30000000000001</v>
      </c>
      <c r="T33" s="9"/>
      <c r="U33" s="9"/>
      <c r="V33" s="9">
        <f>SUM(V28:X32)</f>
        <v>51.54</v>
      </c>
      <c r="W33" s="9"/>
      <c r="X33" s="9"/>
      <c r="Y33" s="9">
        <f>SUM(Y28:AA32)</f>
        <v>86.44999999999999</v>
      </c>
      <c r="Z33" s="9"/>
      <c r="AA33" s="9"/>
      <c r="AB33" s="9">
        <f>AB28+AB29+AB27+AB31+AB32+AB30</f>
        <v>1041.49</v>
      </c>
      <c r="AC33" s="9"/>
      <c r="AD33" s="9"/>
      <c r="AE33" s="9"/>
      <c r="AF33" s="9"/>
      <c r="AG33" s="9"/>
      <c r="AH33" s="9">
        <f>SUM(AH28:AJ32)</f>
        <v>0.38</v>
      </c>
      <c r="AI33" s="9"/>
      <c r="AJ33" s="9"/>
      <c r="AK33" s="9">
        <f>SUM(AK28:AM32)</f>
        <v>12.7</v>
      </c>
      <c r="AL33" s="9"/>
      <c r="AM33" s="9"/>
      <c r="AN33" s="9">
        <f>SUM(AN28:AP32)</f>
        <v>1.3499999999999999</v>
      </c>
      <c r="AO33" s="9"/>
      <c r="AP33" s="9"/>
      <c r="AQ33" s="9">
        <f>SUM(AQ28:AS32)</f>
        <v>3.78</v>
      </c>
      <c r="AR33" s="9"/>
      <c r="AS33" s="9"/>
      <c r="AT33" s="9">
        <f>SUM(AT28:AV32)</f>
        <v>120.47</v>
      </c>
      <c r="AU33" s="9"/>
      <c r="AV33" s="9"/>
      <c r="AW33" s="9">
        <f>SUM(AW28:AY32)</f>
        <v>521.4100000000001</v>
      </c>
      <c r="AX33" s="9"/>
      <c r="AY33" s="9"/>
      <c r="AZ33" s="9">
        <f>SUM(AZ28:BB32)</f>
        <v>143.09</v>
      </c>
      <c r="BA33" s="9"/>
      <c r="BB33" s="9"/>
      <c r="BC33" s="9">
        <f>SUM(BC28:BE32)</f>
        <v>7.95</v>
      </c>
      <c r="BD33" s="9"/>
      <c r="BE33" s="9"/>
    </row>
    <row r="34" spans="6:57" ht="15" hidden="1">
      <c r="F34" s="11" t="s">
        <v>29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</row>
    <row r="35" spans="6:57" ht="15" hidden="1">
      <c r="F35" s="5">
        <v>1</v>
      </c>
      <c r="G35" s="7"/>
      <c r="H35" s="8" t="s">
        <v>55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6:57" ht="15" hidden="1">
      <c r="F36" s="8">
        <v>2</v>
      </c>
      <c r="G36" s="8"/>
      <c r="H36" s="8" t="s">
        <v>30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6:57" ht="15" hidden="1">
      <c r="F37" s="5">
        <v>3</v>
      </c>
      <c r="G37" s="7"/>
      <c r="H37" s="5" t="s">
        <v>72</v>
      </c>
      <c r="I37" s="6"/>
      <c r="J37" s="6"/>
      <c r="K37" s="6"/>
      <c r="L37" s="6"/>
      <c r="M37" s="6"/>
      <c r="N37" s="6"/>
      <c r="O37" s="6"/>
      <c r="P37" s="7"/>
      <c r="Q37" s="5"/>
      <c r="R37" s="7"/>
      <c r="S37" s="5"/>
      <c r="T37" s="6"/>
      <c r="U37" s="7"/>
      <c r="V37" s="5"/>
      <c r="W37" s="6"/>
      <c r="X37" s="7"/>
      <c r="Y37" s="5"/>
      <c r="Z37" s="6"/>
      <c r="AA37" s="7"/>
      <c r="AB37" s="5"/>
      <c r="AC37" s="6"/>
      <c r="AD37" s="6"/>
      <c r="AE37" s="6"/>
      <c r="AF37" s="6"/>
      <c r="AG37" s="7"/>
      <c r="AH37" s="5"/>
      <c r="AI37" s="6"/>
      <c r="AJ37" s="7"/>
      <c r="AK37" s="5"/>
      <c r="AL37" s="6"/>
      <c r="AM37" s="7"/>
      <c r="AN37" s="5"/>
      <c r="AO37" s="6"/>
      <c r="AP37" s="7"/>
      <c r="AQ37" s="5"/>
      <c r="AR37" s="6"/>
      <c r="AS37" s="7"/>
      <c r="AT37" s="5"/>
      <c r="AU37" s="6"/>
      <c r="AV37" s="7"/>
      <c r="AW37" s="5"/>
      <c r="AX37" s="6"/>
      <c r="AY37" s="7"/>
      <c r="AZ37" s="5"/>
      <c r="BA37" s="6"/>
      <c r="BB37" s="7"/>
      <c r="BC37" s="5"/>
      <c r="BD37" s="6"/>
      <c r="BE37" s="7"/>
    </row>
    <row r="38" spans="6:57" ht="15" hidden="1">
      <c r="F38" s="8">
        <v>4</v>
      </c>
      <c r="G38" s="8"/>
      <c r="H38" s="8" t="s">
        <v>21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6:57" ht="15" hidden="1">
      <c r="F39" s="8">
        <v>5</v>
      </c>
      <c r="G39" s="8"/>
      <c r="H39" s="5" t="s">
        <v>34</v>
      </c>
      <c r="I39" s="6"/>
      <c r="J39" s="6"/>
      <c r="K39" s="6"/>
      <c r="L39" s="6"/>
      <c r="M39" s="6"/>
      <c r="N39" s="6"/>
      <c r="O39" s="6"/>
      <c r="P39" s="7"/>
      <c r="Q39" s="5"/>
      <c r="R39" s="7"/>
      <c r="S39" s="5"/>
      <c r="T39" s="6"/>
      <c r="U39" s="7"/>
      <c r="V39" s="5"/>
      <c r="W39" s="6"/>
      <c r="X39" s="7"/>
      <c r="Y39" s="5"/>
      <c r="Z39" s="6"/>
      <c r="AA39" s="7"/>
      <c r="AB39" s="5"/>
      <c r="AC39" s="6"/>
      <c r="AD39" s="6"/>
      <c r="AE39" s="6"/>
      <c r="AF39" s="6"/>
      <c r="AG39" s="7"/>
      <c r="AH39" s="5"/>
      <c r="AI39" s="6"/>
      <c r="AJ39" s="7"/>
      <c r="AK39" s="5"/>
      <c r="AL39" s="6"/>
      <c r="AM39" s="7"/>
      <c r="AN39" s="5"/>
      <c r="AO39" s="6"/>
      <c r="AP39" s="7"/>
      <c r="AQ39" s="5"/>
      <c r="AR39" s="6"/>
      <c r="AS39" s="7"/>
      <c r="AT39" s="5"/>
      <c r="AU39" s="6"/>
      <c r="AV39" s="7"/>
      <c r="AW39" s="5"/>
      <c r="AX39" s="6"/>
      <c r="AY39" s="7"/>
      <c r="AZ39" s="5"/>
      <c r="BA39" s="6"/>
      <c r="BB39" s="7"/>
      <c r="BC39" s="5"/>
      <c r="BD39" s="6"/>
      <c r="BE39" s="7"/>
    </row>
    <row r="40" spans="6:57" ht="15" hidden="1">
      <c r="F40" s="5">
        <v>6</v>
      </c>
      <c r="G40" s="7"/>
      <c r="H40" s="8" t="s">
        <v>32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6:57" ht="15" hidden="1">
      <c r="F41" s="10" t="s">
        <v>24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9">
        <f>SUM(S35:U40)</f>
        <v>0</v>
      </c>
      <c r="T41" s="9"/>
      <c r="U41" s="9"/>
      <c r="V41" s="9">
        <f>SUM(V35:X40)</f>
        <v>0</v>
      </c>
      <c r="W41" s="9"/>
      <c r="X41" s="9"/>
      <c r="Y41" s="9">
        <f>SUM(Y35:AA40)</f>
        <v>0</v>
      </c>
      <c r="Z41" s="9"/>
      <c r="AA41" s="9"/>
      <c r="AB41" s="9">
        <f>SUM(AB35:AG40)</f>
        <v>0</v>
      </c>
      <c r="AC41" s="9"/>
      <c r="AD41" s="9"/>
      <c r="AE41" s="9"/>
      <c r="AF41" s="9"/>
      <c r="AG41" s="9"/>
      <c r="AH41" s="9">
        <f>SUM(AH35:AJ40)</f>
        <v>0</v>
      </c>
      <c r="AI41" s="9"/>
      <c r="AJ41" s="9"/>
      <c r="AK41" s="9">
        <f>SUM(AK35:AM40)</f>
        <v>0</v>
      </c>
      <c r="AL41" s="9"/>
      <c r="AM41" s="9"/>
      <c r="AN41" s="9">
        <f>SUM(AN35:AP40)</f>
        <v>0</v>
      </c>
      <c r="AO41" s="9"/>
      <c r="AP41" s="9"/>
      <c r="AQ41" s="9">
        <f>SUM(AQ35:AS40)</f>
        <v>0</v>
      </c>
      <c r="AR41" s="9"/>
      <c r="AS41" s="9"/>
      <c r="AT41" s="9">
        <f>SUM(AT35:AV40)</f>
        <v>0</v>
      </c>
      <c r="AU41" s="9"/>
      <c r="AV41" s="9"/>
      <c r="AW41" s="9">
        <f>SUM(AW35:AY40)</f>
        <v>0</v>
      </c>
      <c r="AX41" s="9"/>
      <c r="AY41" s="9"/>
      <c r="AZ41" s="9">
        <f>SUM(AZ35:BB40)</f>
        <v>0</v>
      </c>
      <c r="BA41" s="9"/>
      <c r="BB41" s="9"/>
      <c r="BC41" s="9">
        <f>SUM(BC35:BE40)</f>
        <v>0</v>
      </c>
      <c r="BD41" s="9"/>
      <c r="BE41" s="9"/>
    </row>
    <row r="42" spans="6:57" ht="15" hidden="1">
      <c r="F42" s="11" t="s">
        <v>33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</row>
    <row r="43" spans="6:57" ht="15" hidden="1">
      <c r="F43" s="8">
        <v>1</v>
      </c>
      <c r="G43" s="8"/>
      <c r="H43" s="8" t="s">
        <v>50</v>
      </c>
      <c r="I43" s="8"/>
      <c r="J43" s="8"/>
      <c r="K43" s="8"/>
      <c r="L43" s="8"/>
      <c r="M43" s="8"/>
      <c r="N43" s="8"/>
      <c r="O43" s="8"/>
      <c r="P43" s="8"/>
      <c r="Q43" s="8">
        <v>100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6:57" ht="15.75" hidden="1" thickBot="1">
      <c r="F44" s="17" t="s">
        <v>24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>
        <f>SUM(S43:U43)</f>
        <v>0</v>
      </c>
      <c r="T44" s="18"/>
      <c r="U44" s="18"/>
      <c r="V44" s="18">
        <f>SUM(V43:X43)</f>
        <v>0</v>
      </c>
      <c r="W44" s="18"/>
      <c r="X44" s="18"/>
      <c r="Y44" s="18">
        <f>SUM(Y43:AA43)</f>
        <v>0</v>
      </c>
      <c r="Z44" s="18"/>
      <c r="AA44" s="18"/>
      <c r="AB44" s="18">
        <f>SUM(AB43:AG43)</f>
        <v>0</v>
      </c>
      <c r="AC44" s="18"/>
      <c r="AD44" s="18"/>
      <c r="AE44" s="18"/>
      <c r="AF44" s="18"/>
      <c r="AG44" s="18"/>
      <c r="AH44" s="18">
        <f>SUM(AH43:AJ43)</f>
        <v>0</v>
      </c>
      <c r="AI44" s="18"/>
      <c r="AJ44" s="18"/>
      <c r="AK44" s="18">
        <f>SUM(AK43:AM43)</f>
        <v>0</v>
      </c>
      <c r="AL44" s="18"/>
      <c r="AM44" s="18"/>
      <c r="AN44" s="18">
        <f>SUM(AN43:AP43)</f>
        <v>0</v>
      </c>
      <c r="AO44" s="18"/>
      <c r="AP44" s="18"/>
      <c r="AQ44" s="18">
        <f>SUM(AQ43:AS43)</f>
        <v>0</v>
      </c>
      <c r="AR44" s="18"/>
      <c r="AS44" s="18"/>
      <c r="AT44" s="18">
        <f>SUM(AT43:AV43)</f>
        <v>0</v>
      </c>
      <c r="AU44" s="18"/>
      <c r="AV44" s="18"/>
      <c r="AW44" s="18">
        <f>SUM(AW43:AY43)</f>
        <v>0</v>
      </c>
      <c r="AX44" s="18"/>
      <c r="AY44" s="18"/>
      <c r="AZ44" s="18">
        <f>SUM(AZ43:BB43)</f>
        <v>0</v>
      </c>
      <c r="BA44" s="18"/>
      <c r="BB44" s="18"/>
      <c r="BC44" s="18">
        <f>SUM(BC43:BE43)</f>
        <v>0</v>
      </c>
      <c r="BD44" s="18"/>
      <c r="BE44" s="18"/>
    </row>
    <row r="45" spans="6:57" ht="15.75" thickBot="1">
      <c r="F45" s="22" t="s">
        <v>35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>
        <f>S18+S33+S25+S41+S44</f>
        <v>55.860000000000014</v>
      </c>
      <c r="T45" s="20"/>
      <c r="U45" s="21"/>
      <c r="V45" s="19">
        <f>V44+V41+V25+V33+V18</f>
        <v>60.2</v>
      </c>
      <c r="W45" s="20"/>
      <c r="X45" s="21"/>
      <c r="Y45" s="19">
        <f>Y44+Y41+Y25+Y33+Y18</f>
        <v>118.36999999999999</v>
      </c>
      <c r="Z45" s="20"/>
      <c r="AA45" s="21"/>
      <c r="AB45" s="19">
        <f>AB44+AB41+AB25+AB33+AB18</f>
        <v>1381.49</v>
      </c>
      <c r="AC45" s="20"/>
      <c r="AD45" s="20"/>
      <c r="AE45" s="20"/>
      <c r="AF45" s="20"/>
      <c r="AG45" s="21"/>
      <c r="AH45" s="19">
        <f>AH44+AH41+AH25+AH33+AH18</f>
        <v>0.5760000000000001</v>
      </c>
      <c r="AI45" s="20"/>
      <c r="AJ45" s="21"/>
      <c r="AK45" s="19">
        <f>AK44+AK41+AK25+AK33+AK18</f>
        <v>22.82</v>
      </c>
      <c r="AL45" s="20"/>
      <c r="AM45" s="21"/>
      <c r="AN45" s="19">
        <f>AN44+AN41+AN25+AN33+AN18</f>
        <v>1.392</v>
      </c>
      <c r="AO45" s="20"/>
      <c r="AP45" s="21"/>
      <c r="AQ45" s="19">
        <f>AQ44+AQ41+AQ25+AQ33+AQ18</f>
        <v>6.48</v>
      </c>
      <c r="AR45" s="20"/>
      <c r="AS45" s="21"/>
      <c r="AT45" s="19">
        <f>AT44+AT41+AT25+AT33+AT18</f>
        <v>299.66999999999996</v>
      </c>
      <c r="AU45" s="20"/>
      <c r="AV45" s="21"/>
      <c r="AW45" s="19">
        <f>AW44+AW41+AW25+AW33+AW18</f>
        <v>629.4100000000001</v>
      </c>
      <c r="AX45" s="20"/>
      <c r="AY45" s="21"/>
      <c r="AZ45" s="19">
        <f>AZ44+AZ41+AZ25+AZ33+AZ18</f>
        <v>175.49</v>
      </c>
      <c r="BA45" s="20"/>
      <c r="BB45" s="21"/>
      <c r="BC45" s="19">
        <f>BC44+BC41+BC25+BC33+BC18</f>
        <v>11.09</v>
      </c>
      <c r="BD45" s="20"/>
      <c r="BE45" s="21"/>
    </row>
  </sheetData>
  <sheetProtection/>
  <mergeCells count="477">
    <mergeCell ref="F5:BE6"/>
    <mergeCell ref="AW22:AY22"/>
    <mergeCell ref="AZ22:BB22"/>
    <mergeCell ref="BC22:BE22"/>
    <mergeCell ref="AK22:AM22"/>
    <mergeCell ref="AN22:AP22"/>
    <mergeCell ref="AQ22:AS22"/>
    <mergeCell ref="AT22:AV22"/>
    <mergeCell ref="V22:X22"/>
    <mergeCell ref="Y22:AA22"/>
    <mergeCell ref="AB22:AG22"/>
    <mergeCell ref="AH22:AJ22"/>
    <mergeCell ref="F22:G22"/>
    <mergeCell ref="H22:P22"/>
    <mergeCell ref="Q22:R22"/>
    <mergeCell ref="S22:U22"/>
    <mergeCell ref="AB27:AG27"/>
    <mergeCell ref="AH27:AJ27"/>
    <mergeCell ref="AW27:AY27"/>
    <mergeCell ref="AZ27:BB27"/>
    <mergeCell ref="BC27:BE27"/>
    <mergeCell ref="AK27:AM27"/>
    <mergeCell ref="AN27:AP27"/>
    <mergeCell ref="AQ27:AS27"/>
    <mergeCell ref="AT27:AV27"/>
    <mergeCell ref="H27:P27"/>
    <mergeCell ref="Q27:R27"/>
    <mergeCell ref="S27:U27"/>
    <mergeCell ref="F27:G27"/>
    <mergeCell ref="V27:X27"/>
    <mergeCell ref="Y27:AA27"/>
    <mergeCell ref="AB20:AG20"/>
    <mergeCell ref="AH20:AJ20"/>
    <mergeCell ref="AW20:AY20"/>
    <mergeCell ref="AZ20:BB20"/>
    <mergeCell ref="BC20:BE20"/>
    <mergeCell ref="AK20:AM20"/>
    <mergeCell ref="AN20:AP20"/>
    <mergeCell ref="AQ20:AS20"/>
    <mergeCell ref="AT20:AV20"/>
    <mergeCell ref="F20:G20"/>
    <mergeCell ref="H20:P20"/>
    <mergeCell ref="Q20:R20"/>
    <mergeCell ref="S20:U20"/>
    <mergeCell ref="V20:X20"/>
    <mergeCell ref="Y20:AA20"/>
    <mergeCell ref="AB32:AG32"/>
    <mergeCell ref="AH32:AJ32"/>
    <mergeCell ref="AK32:AM32"/>
    <mergeCell ref="AN32:AP32"/>
    <mergeCell ref="AQ32:AS32"/>
    <mergeCell ref="AT32:AV32"/>
    <mergeCell ref="F32:G32"/>
    <mergeCell ref="H32:P32"/>
    <mergeCell ref="Q32:R32"/>
    <mergeCell ref="S32:U32"/>
    <mergeCell ref="V32:X32"/>
    <mergeCell ref="Y32:AA32"/>
    <mergeCell ref="AN38:AP38"/>
    <mergeCell ref="AQ38:AS38"/>
    <mergeCell ref="AT38:AV38"/>
    <mergeCell ref="AW38:AY38"/>
    <mergeCell ref="AZ38:BB38"/>
    <mergeCell ref="BC38:BE38"/>
    <mergeCell ref="F38:G38"/>
    <mergeCell ref="H38:P38"/>
    <mergeCell ref="Q38:R38"/>
    <mergeCell ref="S38:U38"/>
    <mergeCell ref="AH38:AJ38"/>
    <mergeCell ref="AK38:AM38"/>
    <mergeCell ref="V38:X38"/>
    <mergeCell ref="Y38:AA38"/>
    <mergeCell ref="AB38:AG38"/>
    <mergeCell ref="F45:R45"/>
    <mergeCell ref="S45:U45"/>
    <mergeCell ref="V45:X45"/>
    <mergeCell ref="Y45:AA45"/>
    <mergeCell ref="AB45:AG45"/>
    <mergeCell ref="AB43:AG43"/>
    <mergeCell ref="F39:G39"/>
    <mergeCell ref="AH45:AJ45"/>
    <mergeCell ref="AT44:AV44"/>
    <mergeCell ref="AW44:AY44"/>
    <mergeCell ref="AB44:AG44"/>
    <mergeCell ref="AH44:AJ44"/>
    <mergeCell ref="AN44:AP44"/>
    <mergeCell ref="AQ44:AS44"/>
    <mergeCell ref="AT43:AV43"/>
    <mergeCell ref="AW43:AY43"/>
    <mergeCell ref="BC45:BE45"/>
    <mergeCell ref="AK45:AM45"/>
    <mergeCell ref="AN45:AP45"/>
    <mergeCell ref="AQ45:AS45"/>
    <mergeCell ref="AT45:AV45"/>
    <mergeCell ref="AW45:AY45"/>
    <mergeCell ref="AZ45:BB45"/>
    <mergeCell ref="F44:R44"/>
    <mergeCell ref="S44:U44"/>
    <mergeCell ref="V44:X44"/>
    <mergeCell ref="Y44:AA44"/>
    <mergeCell ref="AZ44:BB44"/>
    <mergeCell ref="BC44:BE44"/>
    <mergeCell ref="AK44:AM44"/>
    <mergeCell ref="AK43:AM43"/>
    <mergeCell ref="AN43:AP43"/>
    <mergeCell ref="F42:BE42"/>
    <mergeCell ref="F43:G43"/>
    <mergeCell ref="H43:P43"/>
    <mergeCell ref="Q43:R43"/>
    <mergeCell ref="S43:U43"/>
    <mergeCell ref="V43:X43"/>
    <mergeCell ref="Y43:AA43"/>
    <mergeCell ref="BC43:BE43"/>
    <mergeCell ref="AZ41:BB41"/>
    <mergeCell ref="AH43:AJ43"/>
    <mergeCell ref="AQ43:AS43"/>
    <mergeCell ref="F41:R41"/>
    <mergeCell ref="S41:U41"/>
    <mergeCell ref="V41:X41"/>
    <mergeCell ref="Y41:AA41"/>
    <mergeCell ref="AB41:AG41"/>
    <mergeCell ref="AH41:AJ41"/>
    <mergeCell ref="AZ43:BB43"/>
    <mergeCell ref="V40:X40"/>
    <mergeCell ref="Y40:AA40"/>
    <mergeCell ref="AB40:AG40"/>
    <mergeCell ref="AH40:AJ40"/>
    <mergeCell ref="BC41:BE41"/>
    <mergeCell ref="AK41:AM41"/>
    <mergeCell ref="AN41:AP41"/>
    <mergeCell ref="AQ41:AS41"/>
    <mergeCell ref="AT41:AV41"/>
    <mergeCell ref="AW41:AY41"/>
    <mergeCell ref="AK40:AM40"/>
    <mergeCell ref="AN40:AP40"/>
    <mergeCell ref="AQ40:AS40"/>
    <mergeCell ref="AT40:AV40"/>
    <mergeCell ref="BC39:BE39"/>
    <mergeCell ref="F40:G40"/>
    <mergeCell ref="BC40:BE40"/>
    <mergeCell ref="H40:P40"/>
    <mergeCell ref="Q40:R40"/>
    <mergeCell ref="S40:U40"/>
    <mergeCell ref="AW40:AY40"/>
    <mergeCell ref="AZ40:BB40"/>
    <mergeCell ref="F37:G37"/>
    <mergeCell ref="H37:P37"/>
    <mergeCell ref="Q37:R37"/>
    <mergeCell ref="S37:U37"/>
    <mergeCell ref="V37:X37"/>
    <mergeCell ref="Y37:AA37"/>
    <mergeCell ref="AN37:AP37"/>
    <mergeCell ref="AQ37:AS37"/>
    <mergeCell ref="BC37:BE37"/>
    <mergeCell ref="AB36:AG36"/>
    <mergeCell ref="AH36:AJ36"/>
    <mergeCell ref="AK36:AM36"/>
    <mergeCell ref="AN36:AP36"/>
    <mergeCell ref="AQ36:AS36"/>
    <mergeCell ref="AT36:AV36"/>
    <mergeCell ref="AB37:AG37"/>
    <mergeCell ref="AH37:AJ37"/>
    <mergeCell ref="AK37:AM37"/>
    <mergeCell ref="AK35:AM35"/>
    <mergeCell ref="AN35:AP35"/>
    <mergeCell ref="AQ35:AS35"/>
    <mergeCell ref="F36:G36"/>
    <mergeCell ref="H36:P36"/>
    <mergeCell ref="Q36:R36"/>
    <mergeCell ref="S36:U36"/>
    <mergeCell ref="V36:X36"/>
    <mergeCell ref="Y36:AA36"/>
    <mergeCell ref="Y35:AA35"/>
    <mergeCell ref="F35:G35"/>
    <mergeCell ref="H35:P35"/>
    <mergeCell ref="Q35:R35"/>
    <mergeCell ref="S35:U35"/>
    <mergeCell ref="V35:X35"/>
    <mergeCell ref="AH35:AJ35"/>
    <mergeCell ref="AB35:AG35"/>
    <mergeCell ref="AK33:AM33"/>
    <mergeCell ref="AN33:AP33"/>
    <mergeCell ref="BC36:BE36"/>
    <mergeCell ref="AT35:AV35"/>
    <mergeCell ref="AW35:AY35"/>
    <mergeCell ref="AZ35:BB35"/>
    <mergeCell ref="BC35:BE35"/>
    <mergeCell ref="AW36:AY36"/>
    <mergeCell ref="AZ36:BB36"/>
    <mergeCell ref="F34:BE34"/>
    <mergeCell ref="F33:R33"/>
    <mergeCell ref="S33:U33"/>
    <mergeCell ref="V33:X33"/>
    <mergeCell ref="Y33:AA33"/>
    <mergeCell ref="AB33:AG33"/>
    <mergeCell ref="AH33:AJ33"/>
    <mergeCell ref="AW32:AY32"/>
    <mergeCell ref="AZ32:BB32"/>
    <mergeCell ref="BC32:BE32"/>
    <mergeCell ref="AN30:AP30"/>
    <mergeCell ref="AQ30:AS30"/>
    <mergeCell ref="AT30:AV30"/>
    <mergeCell ref="AW30:AY30"/>
    <mergeCell ref="AB30:AG30"/>
    <mergeCell ref="AH30:AJ30"/>
    <mergeCell ref="AK30:AM30"/>
    <mergeCell ref="AZ30:BB30"/>
    <mergeCell ref="BC30:BE30"/>
    <mergeCell ref="AQ33:AS33"/>
    <mergeCell ref="AT33:AV33"/>
    <mergeCell ref="AW33:AY33"/>
    <mergeCell ref="AZ33:BB33"/>
    <mergeCell ref="BC33:BE33"/>
    <mergeCell ref="F30:G30"/>
    <mergeCell ref="H30:P30"/>
    <mergeCell ref="Q30:R30"/>
    <mergeCell ref="S30:U30"/>
    <mergeCell ref="V30:X30"/>
    <mergeCell ref="Y30:AA30"/>
    <mergeCell ref="AH31:AJ31"/>
    <mergeCell ref="AK31:AM31"/>
    <mergeCell ref="AN31:AP31"/>
    <mergeCell ref="AQ31:AS31"/>
    <mergeCell ref="AT31:AV31"/>
    <mergeCell ref="BC31:BE31"/>
    <mergeCell ref="AZ29:BB29"/>
    <mergeCell ref="AW31:AY31"/>
    <mergeCell ref="AZ31:BB31"/>
    <mergeCell ref="F31:G31"/>
    <mergeCell ref="H31:P31"/>
    <mergeCell ref="Q31:R31"/>
    <mergeCell ref="S31:U31"/>
    <mergeCell ref="V31:X31"/>
    <mergeCell ref="Y31:AA31"/>
    <mergeCell ref="AB31:AG31"/>
    <mergeCell ref="AZ28:BB28"/>
    <mergeCell ref="BC28:BE28"/>
    <mergeCell ref="AH28:AJ28"/>
    <mergeCell ref="AK28:AM28"/>
    <mergeCell ref="AN28:AP28"/>
    <mergeCell ref="AQ28:AS28"/>
    <mergeCell ref="AT28:AV28"/>
    <mergeCell ref="F29:G29"/>
    <mergeCell ref="H29:P29"/>
    <mergeCell ref="Q29:R29"/>
    <mergeCell ref="S29:U29"/>
    <mergeCell ref="AH29:AJ29"/>
    <mergeCell ref="AW28:AY28"/>
    <mergeCell ref="V29:X29"/>
    <mergeCell ref="Y29:AA29"/>
    <mergeCell ref="AB29:AG29"/>
    <mergeCell ref="AB28:AG28"/>
    <mergeCell ref="V28:X28"/>
    <mergeCell ref="Y28:AA28"/>
    <mergeCell ref="F28:G28"/>
    <mergeCell ref="H28:P28"/>
    <mergeCell ref="Q28:R28"/>
    <mergeCell ref="S28:U28"/>
    <mergeCell ref="BC29:BE29"/>
    <mergeCell ref="AK29:AM29"/>
    <mergeCell ref="AN29:AP29"/>
    <mergeCell ref="AQ29:AS29"/>
    <mergeCell ref="AT29:AV29"/>
    <mergeCell ref="AW29:AY29"/>
    <mergeCell ref="AB18:AG18"/>
    <mergeCell ref="AH18:AJ18"/>
    <mergeCell ref="AK18:AM18"/>
    <mergeCell ref="BC18:BE18"/>
    <mergeCell ref="AZ18:BB18"/>
    <mergeCell ref="AQ18:AS18"/>
    <mergeCell ref="AT18:AV18"/>
    <mergeCell ref="AW18:AY18"/>
    <mergeCell ref="F26:BE26"/>
    <mergeCell ref="AH17:AJ17"/>
    <mergeCell ref="AK17:AM17"/>
    <mergeCell ref="AN17:AP17"/>
    <mergeCell ref="AQ17:AS17"/>
    <mergeCell ref="AN18:AP18"/>
    <mergeCell ref="F18:R18"/>
    <mergeCell ref="S18:U18"/>
    <mergeCell ref="V18:X18"/>
    <mergeCell ref="Y18:AA18"/>
    <mergeCell ref="BC15:BE15"/>
    <mergeCell ref="F17:G17"/>
    <mergeCell ref="H17:P17"/>
    <mergeCell ref="Q17:R17"/>
    <mergeCell ref="S17:U17"/>
    <mergeCell ref="V17:X17"/>
    <mergeCell ref="Y17:AA17"/>
    <mergeCell ref="AB17:AG17"/>
    <mergeCell ref="AT17:AV17"/>
    <mergeCell ref="AW17:AY17"/>
    <mergeCell ref="AB15:AG15"/>
    <mergeCell ref="AH15:AJ15"/>
    <mergeCell ref="AK15:AM15"/>
    <mergeCell ref="AN15:AP15"/>
    <mergeCell ref="AW15:AY15"/>
    <mergeCell ref="AZ15:BB15"/>
    <mergeCell ref="F15:G15"/>
    <mergeCell ref="H15:P15"/>
    <mergeCell ref="Q15:R15"/>
    <mergeCell ref="S15:U15"/>
    <mergeCell ref="V15:X15"/>
    <mergeCell ref="Y15:AA15"/>
    <mergeCell ref="AZ17:BB17"/>
    <mergeCell ref="BC17:BE17"/>
    <mergeCell ref="AN14:AP14"/>
    <mergeCell ref="AQ14:AS14"/>
    <mergeCell ref="AT14:AV14"/>
    <mergeCell ref="AW14:AY14"/>
    <mergeCell ref="AZ14:BB14"/>
    <mergeCell ref="BC14:BE14"/>
    <mergeCell ref="AQ15:AS15"/>
    <mergeCell ref="AT15:AV15"/>
    <mergeCell ref="BC13:BE13"/>
    <mergeCell ref="F14:G14"/>
    <mergeCell ref="H14:P14"/>
    <mergeCell ref="Q14:R14"/>
    <mergeCell ref="S14:U14"/>
    <mergeCell ref="V14:X14"/>
    <mergeCell ref="Y14:AA14"/>
    <mergeCell ref="AB14:AG14"/>
    <mergeCell ref="AH14:AJ14"/>
    <mergeCell ref="AK14:AM14"/>
    <mergeCell ref="AZ13:BB13"/>
    <mergeCell ref="F13:G13"/>
    <mergeCell ref="H13:P13"/>
    <mergeCell ref="Q13:R13"/>
    <mergeCell ref="S13:U13"/>
    <mergeCell ref="V13:X13"/>
    <mergeCell ref="Y13:AA13"/>
    <mergeCell ref="AB13:AG13"/>
    <mergeCell ref="AH13:AJ13"/>
    <mergeCell ref="AK13:AM13"/>
    <mergeCell ref="S12:U12"/>
    <mergeCell ref="V12:X12"/>
    <mergeCell ref="Y12:AA12"/>
    <mergeCell ref="AB12:AG12"/>
    <mergeCell ref="AH10:AJ10"/>
    <mergeCell ref="AW13:AY13"/>
    <mergeCell ref="AN13:AP13"/>
    <mergeCell ref="AQ13:AS13"/>
    <mergeCell ref="AT13:AV13"/>
    <mergeCell ref="AZ12:BB12"/>
    <mergeCell ref="AK10:AM10"/>
    <mergeCell ref="AN10:AP10"/>
    <mergeCell ref="AH12:AJ12"/>
    <mergeCell ref="AQ10:AS10"/>
    <mergeCell ref="BC10:BE10"/>
    <mergeCell ref="F11:BE11"/>
    <mergeCell ref="F12:G12"/>
    <mergeCell ref="H12:P12"/>
    <mergeCell ref="Q12:R12"/>
    <mergeCell ref="F10:G10"/>
    <mergeCell ref="H10:P10"/>
    <mergeCell ref="Q10:R10"/>
    <mergeCell ref="S10:U10"/>
    <mergeCell ref="BC12:BE12"/>
    <mergeCell ref="AK12:AM12"/>
    <mergeCell ref="AN12:AP12"/>
    <mergeCell ref="AQ12:AS12"/>
    <mergeCell ref="AT12:AV12"/>
    <mergeCell ref="AW12:AY12"/>
    <mergeCell ref="AT7:BE7"/>
    <mergeCell ref="S8:U9"/>
    <mergeCell ref="V10:X10"/>
    <mergeCell ref="Y10:AA10"/>
    <mergeCell ref="AB10:AG10"/>
    <mergeCell ref="Y8:AA9"/>
    <mergeCell ref="V8:X9"/>
    <mergeCell ref="AT10:AV10"/>
    <mergeCell ref="AW10:AY10"/>
    <mergeCell ref="AZ10:BB10"/>
    <mergeCell ref="AH8:AJ9"/>
    <mergeCell ref="F7:G9"/>
    <mergeCell ref="H7:P9"/>
    <mergeCell ref="Q7:R9"/>
    <mergeCell ref="S7:AA7"/>
    <mergeCell ref="AB7:AG9"/>
    <mergeCell ref="AH7:AS7"/>
    <mergeCell ref="AW8:AY9"/>
    <mergeCell ref="AZ8:BB9"/>
    <mergeCell ref="BC8:BE9"/>
    <mergeCell ref="AK8:AM9"/>
    <mergeCell ref="AN8:AP9"/>
    <mergeCell ref="AQ8:AS9"/>
    <mergeCell ref="AT8:AV9"/>
    <mergeCell ref="AT37:AV37"/>
    <mergeCell ref="AW37:AY37"/>
    <mergeCell ref="AZ37:BB37"/>
    <mergeCell ref="H39:P39"/>
    <mergeCell ref="Q39:R39"/>
    <mergeCell ref="S39:U39"/>
    <mergeCell ref="V39:X39"/>
    <mergeCell ref="Y39:AA39"/>
    <mergeCell ref="AB39:AG39"/>
    <mergeCell ref="AH39:AJ39"/>
    <mergeCell ref="V21:X21"/>
    <mergeCell ref="Y21:AA21"/>
    <mergeCell ref="AB21:AG21"/>
    <mergeCell ref="AH21:AJ21"/>
    <mergeCell ref="AW39:AY39"/>
    <mergeCell ref="AZ39:BB39"/>
    <mergeCell ref="AK39:AM39"/>
    <mergeCell ref="AN39:AP39"/>
    <mergeCell ref="AQ39:AS39"/>
    <mergeCell ref="AT39:AV39"/>
    <mergeCell ref="AK21:AM21"/>
    <mergeCell ref="AN21:AP21"/>
    <mergeCell ref="AQ21:AS21"/>
    <mergeCell ref="AT21:AV21"/>
    <mergeCell ref="F25:R25"/>
    <mergeCell ref="F19:BE19"/>
    <mergeCell ref="F21:G21"/>
    <mergeCell ref="H21:P21"/>
    <mergeCell ref="Q21:R21"/>
    <mergeCell ref="S21:U21"/>
    <mergeCell ref="AW21:AY21"/>
    <mergeCell ref="AZ21:BB21"/>
    <mergeCell ref="BC21:BE21"/>
    <mergeCell ref="F24:G24"/>
    <mergeCell ref="H24:P24"/>
    <mergeCell ref="Q24:R24"/>
    <mergeCell ref="S24:U24"/>
    <mergeCell ref="V24:X24"/>
    <mergeCell ref="Y24:AA24"/>
    <mergeCell ref="AB24:AG24"/>
    <mergeCell ref="F23:G23"/>
    <mergeCell ref="H23:P23"/>
    <mergeCell ref="Q23:R23"/>
    <mergeCell ref="S23:U23"/>
    <mergeCell ref="AT24:AV24"/>
    <mergeCell ref="AW24:AY24"/>
    <mergeCell ref="AH24:AJ24"/>
    <mergeCell ref="AK24:AM24"/>
    <mergeCell ref="AN24:AP24"/>
    <mergeCell ref="AQ24:AS24"/>
    <mergeCell ref="AN25:AP25"/>
    <mergeCell ref="AK23:AM23"/>
    <mergeCell ref="AN23:AP23"/>
    <mergeCell ref="AQ23:AS23"/>
    <mergeCell ref="AT23:AV23"/>
    <mergeCell ref="V23:X23"/>
    <mergeCell ref="Y23:AA23"/>
    <mergeCell ref="AB23:AG23"/>
    <mergeCell ref="AH23:AJ23"/>
    <mergeCell ref="S25:U25"/>
    <mergeCell ref="V25:X25"/>
    <mergeCell ref="Y25:AA25"/>
    <mergeCell ref="AB25:AG25"/>
    <mergeCell ref="AH25:AJ25"/>
    <mergeCell ref="AK25:AM25"/>
    <mergeCell ref="BC25:BE25"/>
    <mergeCell ref="AQ25:AS25"/>
    <mergeCell ref="AT25:AV25"/>
    <mergeCell ref="AW25:AY25"/>
    <mergeCell ref="AZ25:BB25"/>
    <mergeCell ref="AW23:AY23"/>
    <mergeCell ref="AZ23:BB23"/>
    <mergeCell ref="BC23:BE23"/>
    <mergeCell ref="AZ24:BB24"/>
    <mergeCell ref="BC24:BE24"/>
    <mergeCell ref="V16:X16"/>
    <mergeCell ref="Y16:AA16"/>
    <mergeCell ref="AB16:AG16"/>
    <mergeCell ref="AH16:AJ16"/>
    <mergeCell ref="F16:G16"/>
    <mergeCell ref="H16:P16"/>
    <mergeCell ref="Q16:R16"/>
    <mergeCell ref="S16:U16"/>
    <mergeCell ref="AW16:AY16"/>
    <mergeCell ref="AZ16:BB16"/>
    <mergeCell ref="BC16:BE16"/>
    <mergeCell ref="AK16:AM16"/>
    <mergeCell ref="AN16:AP16"/>
    <mergeCell ref="AQ16:AS16"/>
    <mergeCell ref="AT16:AV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F1:BE45"/>
  <sheetViews>
    <sheetView zoomScalePageLayoutView="0" workbookViewId="0" topLeftCell="A1">
      <selection activeCell="F3" sqref="F3:N3"/>
    </sheetView>
  </sheetViews>
  <sheetFormatPr defaultColWidth="9.140625" defaultRowHeight="15"/>
  <cols>
    <col min="1" max="1" width="3.00390625" style="0" customWidth="1"/>
    <col min="2" max="2" width="2.28125" style="0" customWidth="1"/>
    <col min="3" max="3" width="2.57421875" style="0" hidden="1" customWidth="1"/>
    <col min="4" max="4" width="3.28125" style="0" customWidth="1"/>
    <col min="5" max="5" width="0.13671875" style="0" customWidth="1"/>
    <col min="6" max="7" width="3.8515625" style="0" customWidth="1"/>
    <col min="8" max="8" width="0.5625" style="0" customWidth="1"/>
    <col min="9" max="9" width="4.28125" style="0" hidden="1" customWidth="1"/>
    <col min="10" max="10" width="0.13671875" style="0" customWidth="1"/>
    <col min="11" max="11" width="0.5625" style="0" customWidth="1"/>
    <col min="12" max="12" width="9.140625" style="0" hidden="1" customWidth="1"/>
    <col min="16" max="16" width="9.140625" style="0" hidden="1" customWidth="1"/>
    <col min="18" max="18" width="0.13671875" style="0" customWidth="1"/>
    <col min="20" max="20" width="3.57421875" style="0" customWidth="1"/>
    <col min="21" max="21" width="9.140625" style="0" hidden="1" customWidth="1"/>
    <col min="22" max="22" width="7.7109375" style="0" customWidth="1"/>
    <col min="23" max="24" width="9.140625" style="0" hidden="1" customWidth="1"/>
    <col min="25" max="25" width="8.28125" style="0" customWidth="1"/>
    <col min="26" max="27" width="9.140625" style="0" hidden="1" customWidth="1"/>
    <col min="29" max="29" width="7.421875" style="0" customWidth="1"/>
    <col min="30" max="30" width="4.8515625" style="0" hidden="1" customWidth="1"/>
    <col min="31" max="33" width="9.140625" style="0" hidden="1" customWidth="1"/>
    <col min="34" max="34" width="8.57421875" style="0" customWidth="1"/>
    <col min="35" max="36" width="9.140625" style="0" hidden="1" customWidth="1"/>
    <col min="37" max="37" width="8.57421875" style="0" customWidth="1"/>
    <col min="38" max="39" width="9.140625" style="0" hidden="1" customWidth="1"/>
    <col min="40" max="40" width="7.28125" style="0" customWidth="1"/>
    <col min="41" max="42" width="9.140625" style="0" hidden="1" customWidth="1"/>
    <col min="43" max="43" width="6.00390625" style="0" customWidth="1"/>
    <col min="44" max="45" width="9.140625" style="0" hidden="1" customWidth="1"/>
    <col min="46" max="46" width="7.140625" style="0" customWidth="1"/>
    <col min="47" max="48" width="9.140625" style="0" hidden="1" customWidth="1"/>
    <col min="49" max="49" width="7.28125" style="0" customWidth="1"/>
    <col min="50" max="51" width="9.140625" style="0" hidden="1" customWidth="1"/>
    <col min="52" max="52" width="7.140625" style="0" customWidth="1"/>
    <col min="53" max="54" width="9.140625" style="0" hidden="1" customWidth="1"/>
    <col min="55" max="55" width="3.7109375" style="0" customWidth="1"/>
    <col min="56" max="56" width="9.140625" style="0" hidden="1" customWidth="1"/>
    <col min="57" max="57" width="3.00390625" style="0" customWidth="1"/>
  </cols>
  <sheetData>
    <row r="1" ht="14.25">
      <c r="R1" t="s">
        <v>100</v>
      </c>
    </row>
    <row r="2" ht="14.25">
      <c r="F2" t="s">
        <v>104</v>
      </c>
    </row>
    <row r="3" ht="14.25">
      <c r="F3" t="s">
        <v>162</v>
      </c>
    </row>
    <row r="4" ht="14.25">
      <c r="F4" t="s">
        <v>143</v>
      </c>
    </row>
    <row r="5" spans="6:57" ht="14.25">
      <c r="F5" s="25" t="s">
        <v>150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</row>
    <row r="6" spans="6:57" ht="14.25"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0"/>
    </row>
    <row r="7" spans="6:57" ht="15">
      <c r="F7" s="12" t="s">
        <v>116</v>
      </c>
      <c r="G7" s="12"/>
      <c r="H7" s="13" t="s">
        <v>1</v>
      </c>
      <c r="I7" s="13"/>
      <c r="J7" s="13"/>
      <c r="K7" s="13"/>
      <c r="L7" s="13"/>
      <c r="M7" s="13"/>
      <c r="N7" s="13"/>
      <c r="O7" s="13"/>
      <c r="P7" s="13"/>
      <c r="Q7" s="13" t="s">
        <v>2</v>
      </c>
      <c r="R7" s="13"/>
      <c r="S7" s="12" t="s">
        <v>3</v>
      </c>
      <c r="T7" s="12"/>
      <c r="U7" s="12"/>
      <c r="V7" s="12"/>
      <c r="W7" s="12"/>
      <c r="X7" s="12"/>
      <c r="Y7" s="12"/>
      <c r="Z7" s="12"/>
      <c r="AA7" s="12"/>
      <c r="AB7" s="13" t="s">
        <v>4</v>
      </c>
      <c r="AC7" s="13"/>
      <c r="AD7" s="13"/>
      <c r="AE7" s="13"/>
      <c r="AF7" s="13"/>
      <c r="AG7" s="13"/>
      <c r="AH7" s="12" t="s">
        <v>5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 t="s">
        <v>6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6:57" ht="14.25"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2" t="s">
        <v>7</v>
      </c>
      <c r="T8" s="12"/>
      <c r="U8" s="12"/>
      <c r="V8" s="12" t="s">
        <v>8</v>
      </c>
      <c r="W8" s="12"/>
      <c r="X8" s="12"/>
      <c r="Y8" s="12" t="s">
        <v>9</v>
      </c>
      <c r="Z8" s="12"/>
      <c r="AA8" s="12"/>
      <c r="AB8" s="13"/>
      <c r="AC8" s="13"/>
      <c r="AD8" s="13"/>
      <c r="AE8" s="13"/>
      <c r="AF8" s="13"/>
      <c r="AG8" s="13"/>
      <c r="AH8" s="12" t="s">
        <v>10</v>
      </c>
      <c r="AI8" s="12"/>
      <c r="AJ8" s="12"/>
      <c r="AK8" s="12" t="s">
        <v>11</v>
      </c>
      <c r="AL8" s="12"/>
      <c r="AM8" s="12"/>
      <c r="AN8" s="12" t="s">
        <v>12</v>
      </c>
      <c r="AO8" s="12"/>
      <c r="AP8" s="12"/>
      <c r="AQ8" s="12" t="s">
        <v>13</v>
      </c>
      <c r="AR8" s="12"/>
      <c r="AS8" s="12"/>
      <c r="AT8" s="12" t="s">
        <v>14</v>
      </c>
      <c r="AU8" s="12"/>
      <c r="AV8" s="12"/>
      <c r="AW8" s="12" t="s">
        <v>15</v>
      </c>
      <c r="AX8" s="12"/>
      <c r="AY8" s="12"/>
      <c r="AZ8" s="12" t="s">
        <v>16</v>
      </c>
      <c r="BA8" s="12"/>
      <c r="BB8" s="12"/>
      <c r="BC8" s="12" t="s">
        <v>17</v>
      </c>
      <c r="BD8" s="12"/>
      <c r="BE8" s="12"/>
    </row>
    <row r="9" spans="6:57" ht="14.25"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6:57" ht="15">
      <c r="F10" s="8">
        <v>1</v>
      </c>
      <c r="G10" s="8"/>
      <c r="H10" s="8">
        <v>2</v>
      </c>
      <c r="I10" s="8"/>
      <c r="J10" s="8"/>
      <c r="K10" s="8"/>
      <c r="L10" s="8"/>
      <c r="M10" s="8"/>
      <c r="N10" s="8"/>
      <c r="O10" s="8"/>
      <c r="P10" s="8"/>
      <c r="Q10" s="8">
        <v>3</v>
      </c>
      <c r="R10" s="8"/>
      <c r="S10" s="8">
        <v>4</v>
      </c>
      <c r="T10" s="8"/>
      <c r="U10" s="8"/>
      <c r="V10" s="8">
        <v>5</v>
      </c>
      <c r="W10" s="8"/>
      <c r="X10" s="8"/>
      <c r="Y10" s="8">
        <v>6</v>
      </c>
      <c r="Z10" s="8"/>
      <c r="AA10" s="8"/>
      <c r="AB10" s="8">
        <v>7</v>
      </c>
      <c r="AC10" s="8"/>
      <c r="AD10" s="8"/>
      <c r="AE10" s="8"/>
      <c r="AF10" s="8"/>
      <c r="AG10" s="8"/>
      <c r="AH10" s="8">
        <v>8</v>
      </c>
      <c r="AI10" s="8"/>
      <c r="AJ10" s="8"/>
      <c r="AK10" s="8">
        <v>9</v>
      </c>
      <c r="AL10" s="8"/>
      <c r="AM10" s="8"/>
      <c r="AN10" s="8">
        <v>10</v>
      </c>
      <c r="AO10" s="8"/>
      <c r="AP10" s="8"/>
      <c r="AQ10" s="8">
        <v>11</v>
      </c>
      <c r="AR10" s="8"/>
      <c r="AS10" s="8"/>
      <c r="AT10" s="8">
        <v>12</v>
      </c>
      <c r="AU10" s="8"/>
      <c r="AV10" s="8"/>
      <c r="AW10" s="8">
        <v>13</v>
      </c>
      <c r="AX10" s="8"/>
      <c r="AY10" s="8"/>
      <c r="AZ10" s="8">
        <v>14</v>
      </c>
      <c r="BA10" s="8"/>
      <c r="BB10" s="8"/>
      <c r="BC10" s="8">
        <v>15</v>
      </c>
      <c r="BD10" s="8"/>
      <c r="BE10" s="8"/>
    </row>
    <row r="11" spans="6:57" ht="15" hidden="1">
      <c r="F11" s="11" t="s">
        <v>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6:57" ht="15" hidden="1">
      <c r="F12" s="8">
        <v>1</v>
      </c>
      <c r="G12" s="8"/>
      <c r="H12" s="8" t="s">
        <v>63</v>
      </c>
      <c r="I12" s="8"/>
      <c r="J12" s="8"/>
      <c r="K12" s="8"/>
      <c r="L12" s="8"/>
      <c r="M12" s="8"/>
      <c r="N12" s="8"/>
      <c r="O12" s="8"/>
      <c r="P12" s="8"/>
      <c r="Q12" s="8" t="s">
        <v>81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6:57" ht="15" hidden="1">
      <c r="F13" s="5">
        <v>2</v>
      </c>
      <c r="G13" s="7"/>
      <c r="H13" s="8" t="s">
        <v>31</v>
      </c>
      <c r="I13" s="8"/>
      <c r="J13" s="8"/>
      <c r="K13" s="8"/>
      <c r="L13" s="8"/>
      <c r="M13" s="8"/>
      <c r="N13" s="8"/>
      <c r="O13" s="8"/>
      <c r="P13" s="8"/>
      <c r="Q13" s="8">
        <v>10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6:57" ht="15" hidden="1">
      <c r="F14" s="8">
        <v>3</v>
      </c>
      <c r="G14" s="8"/>
      <c r="H14" s="8" t="s">
        <v>20</v>
      </c>
      <c r="I14" s="8"/>
      <c r="J14" s="8"/>
      <c r="K14" s="8"/>
      <c r="L14" s="8"/>
      <c r="M14" s="8"/>
      <c r="N14" s="8"/>
      <c r="O14" s="8"/>
      <c r="P14" s="8"/>
      <c r="Q14" s="8">
        <v>40</v>
      </c>
      <c r="R14" s="8"/>
      <c r="S14" s="8"/>
      <c r="T14" s="8"/>
      <c r="U14" s="8"/>
      <c r="V14" s="8"/>
      <c r="W14" s="8"/>
      <c r="X14" s="8"/>
      <c r="Y14" s="5"/>
      <c r="Z14" s="6"/>
      <c r="AA14" s="7"/>
      <c r="AB14" s="5"/>
      <c r="AC14" s="6"/>
      <c r="AD14" s="6"/>
      <c r="AE14" s="6"/>
      <c r="AF14" s="6"/>
      <c r="AG14" s="7"/>
      <c r="AH14" s="5"/>
      <c r="AI14" s="6"/>
      <c r="AJ14" s="7"/>
      <c r="AK14" s="5"/>
      <c r="AL14" s="6"/>
      <c r="AM14" s="7"/>
      <c r="AN14" s="5"/>
      <c r="AO14" s="6"/>
      <c r="AP14" s="7"/>
      <c r="AQ14" s="5"/>
      <c r="AR14" s="6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6:57" ht="15" hidden="1">
      <c r="F15" s="8">
        <v>4</v>
      </c>
      <c r="G15" s="8"/>
      <c r="H15" s="8" t="s">
        <v>23</v>
      </c>
      <c r="I15" s="8"/>
      <c r="J15" s="8"/>
      <c r="K15" s="8"/>
      <c r="L15" s="8"/>
      <c r="M15" s="8"/>
      <c r="N15" s="8"/>
      <c r="O15" s="8"/>
      <c r="P15" s="8"/>
      <c r="Q15" s="8">
        <v>10</v>
      </c>
      <c r="R15" s="8"/>
      <c r="S15" s="8"/>
      <c r="T15" s="8"/>
      <c r="U15" s="8"/>
      <c r="V15" s="5"/>
      <c r="W15" s="6"/>
      <c r="X15" s="7"/>
      <c r="Y15" s="5"/>
      <c r="Z15" s="6"/>
      <c r="AA15" s="7"/>
      <c r="AB15" s="5"/>
      <c r="AC15" s="6"/>
      <c r="AD15" s="6"/>
      <c r="AE15" s="6"/>
      <c r="AF15" s="6"/>
      <c r="AG15" s="7"/>
      <c r="AH15" s="5"/>
      <c r="AI15" s="6"/>
      <c r="AJ15" s="7"/>
      <c r="AK15" s="5"/>
      <c r="AL15" s="6"/>
      <c r="AM15" s="7"/>
      <c r="AN15" s="5"/>
      <c r="AO15" s="6"/>
      <c r="AP15" s="7"/>
      <c r="AQ15" s="5"/>
      <c r="AR15" s="6"/>
      <c r="AS15" s="7"/>
      <c r="AT15" s="5"/>
      <c r="AU15" s="6"/>
      <c r="AV15" s="7"/>
      <c r="AW15" s="5"/>
      <c r="AX15" s="6"/>
      <c r="AY15" s="7"/>
      <c r="AZ15" s="5"/>
      <c r="BA15" s="6"/>
      <c r="BB15" s="7"/>
      <c r="BC15" s="5"/>
      <c r="BD15" s="6"/>
      <c r="BE15" s="7"/>
    </row>
    <row r="16" spans="6:57" ht="15" hidden="1">
      <c r="F16" s="8">
        <v>5</v>
      </c>
      <c r="G16" s="8"/>
      <c r="H16" s="8" t="s">
        <v>36</v>
      </c>
      <c r="I16" s="8"/>
      <c r="J16" s="8"/>
      <c r="K16" s="8"/>
      <c r="L16" s="8"/>
      <c r="M16" s="8"/>
      <c r="N16" s="8"/>
      <c r="O16" s="8"/>
      <c r="P16" s="8"/>
      <c r="Q16" s="8">
        <v>200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6:57" ht="15" hidden="1">
      <c r="F17" s="5">
        <v>6</v>
      </c>
      <c r="G17" s="7"/>
      <c r="H17" s="8" t="s">
        <v>21</v>
      </c>
      <c r="I17" s="8"/>
      <c r="J17" s="8"/>
      <c r="K17" s="8"/>
      <c r="L17" s="8"/>
      <c r="M17" s="8"/>
      <c r="N17" s="8"/>
      <c r="O17" s="8"/>
      <c r="P17" s="8"/>
      <c r="Q17" s="8">
        <v>75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6:57" ht="15" hidden="1">
      <c r="F18" s="10" t="s">
        <v>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9">
        <f>SUM(S12:U17)</f>
        <v>0</v>
      </c>
      <c r="T18" s="9"/>
      <c r="U18" s="9"/>
      <c r="V18" s="9">
        <f>SUM(V12:X17)</f>
        <v>0</v>
      </c>
      <c r="W18" s="9"/>
      <c r="X18" s="9"/>
      <c r="Y18" s="9">
        <f>SUM(Y12:AA17)</f>
        <v>0</v>
      </c>
      <c r="Z18" s="9"/>
      <c r="AA18" s="9"/>
      <c r="AB18" s="9">
        <f>SUM(AB12:AG17)</f>
        <v>0</v>
      </c>
      <c r="AC18" s="9"/>
      <c r="AD18" s="9"/>
      <c r="AE18" s="9"/>
      <c r="AF18" s="9"/>
      <c r="AG18" s="9"/>
      <c r="AH18" s="9">
        <f>SUM(AH12:AJ17)</f>
        <v>0</v>
      </c>
      <c r="AI18" s="9"/>
      <c r="AJ18" s="9"/>
      <c r="AK18" s="9">
        <f>SUM(AK12:AM17)</f>
        <v>0</v>
      </c>
      <c r="AL18" s="9"/>
      <c r="AM18" s="9"/>
      <c r="AN18" s="9">
        <f>SUM(AN12:AP17)</f>
        <v>0</v>
      </c>
      <c r="AO18" s="9"/>
      <c r="AP18" s="9"/>
      <c r="AQ18" s="9">
        <f>SUM(AQ12:AS17)</f>
        <v>0</v>
      </c>
      <c r="AR18" s="9"/>
      <c r="AS18" s="9"/>
      <c r="AT18" s="9">
        <f>SUM(AT12:AV17)</f>
        <v>0</v>
      </c>
      <c r="AU18" s="9"/>
      <c r="AV18" s="9"/>
      <c r="AW18" s="9">
        <f>SUM(AW12:AY17)</f>
        <v>0</v>
      </c>
      <c r="AX18" s="9"/>
      <c r="AY18" s="9"/>
      <c r="AZ18" s="9">
        <f>SUM(AZ12:BB17)</f>
        <v>0</v>
      </c>
      <c r="BA18" s="9"/>
      <c r="BB18" s="9"/>
      <c r="BC18" s="9">
        <f>SUM(BC12:BE17)</f>
        <v>0</v>
      </c>
      <c r="BD18" s="9"/>
      <c r="BE18" s="9"/>
    </row>
    <row r="19" spans="6:57" ht="15">
      <c r="F19" s="11" t="s">
        <v>103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6:57" ht="15">
      <c r="F20" s="8">
        <v>141</v>
      </c>
      <c r="G20" s="8"/>
      <c r="H20" s="8" t="s">
        <v>110</v>
      </c>
      <c r="I20" s="8"/>
      <c r="J20" s="8"/>
      <c r="K20" s="8"/>
      <c r="L20" s="8"/>
      <c r="M20" s="8"/>
      <c r="N20" s="8"/>
      <c r="O20" s="8"/>
      <c r="P20" s="8"/>
      <c r="Q20" s="8">
        <v>200</v>
      </c>
      <c r="R20" s="8"/>
      <c r="S20" s="8">
        <v>29.22</v>
      </c>
      <c r="T20" s="8"/>
      <c r="U20" s="8"/>
      <c r="V20" s="8">
        <v>12.11</v>
      </c>
      <c r="W20" s="8"/>
      <c r="X20" s="8"/>
      <c r="Y20" s="8">
        <v>29.1</v>
      </c>
      <c r="Z20" s="8"/>
      <c r="AA20" s="8"/>
      <c r="AB20" s="8">
        <v>342.23</v>
      </c>
      <c r="AC20" s="8"/>
      <c r="AD20" s="8"/>
      <c r="AE20" s="8"/>
      <c r="AF20" s="8"/>
      <c r="AG20" s="8"/>
      <c r="AH20" s="8">
        <v>0.09</v>
      </c>
      <c r="AI20" s="8"/>
      <c r="AJ20" s="8"/>
      <c r="AK20" s="8">
        <v>0.7</v>
      </c>
      <c r="AL20" s="8"/>
      <c r="AM20" s="8"/>
      <c r="AN20" s="8">
        <v>0.09</v>
      </c>
      <c r="AO20" s="8"/>
      <c r="AP20" s="8"/>
      <c r="AQ20" s="8">
        <v>0.6</v>
      </c>
      <c r="AR20" s="8"/>
      <c r="AS20" s="8"/>
      <c r="AT20" s="8">
        <v>244.93</v>
      </c>
      <c r="AU20" s="8"/>
      <c r="AV20" s="8"/>
      <c r="AW20" s="8">
        <v>338.98</v>
      </c>
      <c r="AX20" s="8"/>
      <c r="AY20" s="8"/>
      <c r="AZ20" s="8">
        <v>40.11</v>
      </c>
      <c r="BA20" s="8"/>
      <c r="BB20" s="8"/>
      <c r="BC20" s="8">
        <v>1.35</v>
      </c>
      <c r="BD20" s="8"/>
      <c r="BE20" s="8"/>
    </row>
    <row r="21" spans="6:57" ht="15">
      <c r="F21" s="8">
        <v>901</v>
      </c>
      <c r="G21" s="8"/>
      <c r="H21" s="5" t="s">
        <v>141</v>
      </c>
      <c r="I21" s="6"/>
      <c r="J21" s="6"/>
      <c r="K21" s="6"/>
      <c r="L21" s="6"/>
      <c r="M21" s="6"/>
      <c r="N21" s="6"/>
      <c r="O21" s="6"/>
      <c r="P21" s="7"/>
      <c r="Q21" s="5">
        <v>20</v>
      </c>
      <c r="R21" s="7"/>
      <c r="S21" s="5">
        <v>1.44</v>
      </c>
      <c r="T21" s="6"/>
      <c r="U21" s="7"/>
      <c r="V21" s="5">
        <v>1.7</v>
      </c>
      <c r="W21" s="6"/>
      <c r="X21" s="7"/>
      <c r="Y21" s="5">
        <v>11.1</v>
      </c>
      <c r="Z21" s="6"/>
      <c r="AA21" s="7"/>
      <c r="AB21" s="5">
        <v>65.6</v>
      </c>
      <c r="AC21" s="6"/>
      <c r="AD21" s="6"/>
      <c r="AE21" s="6"/>
      <c r="AF21" s="6"/>
      <c r="AG21" s="7"/>
      <c r="AH21" s="8">
        <v>0.01</v>
      </c>
      <c r="AI21" s="8"/>
      <c r="AJ21" s="8"/>
      <c r="AK21" s="8">
        <v>0.2</v>
      </c>
      <c r="AL21" s="8"/>
      <c r="AM21" s="8"/>
      <c r="AN21" s="8">
        <v>9.4</v>
      </c>
      <c r="AO21" s="8"/>
      <c r="AP21" s="8"/>
      <c r="AQ21" s="8">
        <v>0.05</v>
      </c>
      <c r="AR21" s="8"/>
      <c r="AS21" s="8"/>
      <c r="AT21" s="8">
        <v>61.4</v>
      </c>
      <c r="AU21" s="8"/>
      <c r="AV21" s="8"/>
      <c r="AW21" s="8">
        <v>43.8</v>
      </c>
      <c r="AX21" s="8"/>
      <c r="AY21" s="8"/>
      <c r="AZ21" s="8">
        <v>6.8</v>
      </c>
      <c r="BA21" s="8"/>
      <c r="BB21" s="8"/>
      <c r="BC21" s="8">
        <v>0.04</v>
      </c>
      <c r="BD21" s="8"/>
      <c r="BE21" s="8"/>
    </row>
    <row r="22" spans="6:57" ht="15">
      <c r="F22" s="8">
        <v>272</v>
      </c>
      <c r="G22" s="8"/>
      <c r="H22" s="8" t="s">
        <v>114</v>
      </c>
      <c r="I22" s="8"/>
      <c r="J22" s="8"/>
      <c r="K22" s="8"/>
      <c r="L22" s="8"/>
      <c r="M22" s="8"/>
      <c r="N22" s="8"/>
      <c r="O22" s="8"/>
      <c r="P22" s="8"/>
      <c r="Q22" s="8">
        <v>200</v>
      </c>
      <c r="R22" s="8"/>
      <c r="S22" s="8">
        <v>5.6</v>
      </c>
      <c r="T22" s="8"/>
      <c r="U22" s="8"/>
      <c r="V22" s="8">
        <v>6.38</v>
      </c>
      <c r="W22" s="8"/>
      <c r="X22" s="8"/>
      <c r="Y22" s="8">
        <v>8.18</v>
      </c>
      <c r="Z22" s="8"/>
      <c r="AA22" s="8"/>
      <c r="AB22" s="8">
        <v>112.52</v>
      </c>
      <c r="AC22" s="8"/>
      <c r="AD22" s="8"/>
      <c r="AE22" s="8"/>
      <c r="AF22" s="8"/>
      <c r="AG22" s="8"/>
      <c r="AH22" s="8">
        <v>0.08</v>
      </c>
      <c r="AI22" s="8"/>
      <c r="AJ22" s="8"/>
      <c r="AK22" s="8">
        <v>1.4</v>
      </c>
      <c r="AL22" s="8"/>
      <c r="AM22" s="8"/>
      <c r="AN22" s="8">
        <v>0.04</v>
      </c>
      <c r="AO22" s="8"/>
      <c r="AP22" s="8"/>
      <c r="AQ22" s="8">
        <v>0</v>
      </c>
      <c r="AR22" s="8"/>
      <c r="AS22" s="8"/>
      <c r="AT22" s="8">
        <v>240.01</v>
      </c>
      <c r="AU22" s="8"/>
      <c r="AV22" s="8"/>
      <c r="AW22" s="8">
        <v>180.01</v>
      </c>
      <c r="AX22" s="8"/>
      <c r="AY22" s="8"/>
      <c r="AZ22" s="8">
        <v>28</v>
      </c>
      <c r="BA22" s="8"/>
      <c r="BB22" s="8"/>
      <c r="BC22" s="8">
        <v>0.2</v>
      </c>
      <c r="BD22" s="8"/>
      <c r="BE22" s="8"/>
    </row>
    <row r="23" spans="6:57" ht="15">
      <c r="F23" s="8">
        <v>89</v>
      </c>
      <c r="G23" s="8"/>
      <c r="H23" s="5" t="s">
        <v>112</v>
      </c>
      <c r="I23" s="6"/>
      <c r="J23" s="6"/>
      <c r="K23" s="6"/>
      <c r="L23" s="6"/>
      <c r="M23" s="6"/>
      <c r="N23" s="6"/>
      <c r="O23" s="6"/>
      <c r="P23" s="7"/>
      <c r="Q23" s="5">
        <v>200</v>
      </c>
      <c r="R23" s="7"/>
      <c r="S23" s="5">
        <v>0.4</v>
      </c>
      <c r="T23" s="6"/>
      <c r="U23" s="7"/>
      <c r="V23" s="5">
        <v>0.4</v>
      </c>
      <c r="W23" s="6"/>
      <c r="X23" s="7"/>
      <c r="Y23" s="5">
        <v>10.4</v>
      </c>
      <c r="Z23" s="6"/>
      <c r="AA23" s="7"/>
      <c r="AB23" s="5">
        <v>90</v>
      </c>
      <c r="AC23" s="6"/>
      <c r="AD23" s="6"/>
      <c r="AE23" s="6"/>
      <c r="AF23" s="6"/>
      <c r="AG23" s="7"/>
      <c r="AH23" s="5">
        <v>0.03</v>
      </c>
      <c r="AI23" s="6"/>
      <c r="AJ23" s="7"/>
      <c r="AK23" s="5">
        <v>10</v>
      </c>
      <c r="AL23" s="6"/>
      <c r="AM23" s="7"/>
      <c r="AN23" s="5">
        <v>0.01</v>
      </c>
      <c r="AO23" s="6"/>
      <c r="AP23" s="7"/>
      <c r="AQ23" s="5">
        <v>0.2</v>
      </c>
      <c r="AR23" s="6"/>
      <c r="AS23" s="7"/>
      <c r="AT23" s="5">
        <v>16</v>
      </c>
      <c r="AU23" s="6"/>
      <c r="AV23" s="7"/>
      <c r="AW23" s="5">
        <v>11</v>
      </c>
      <c r="AX23" s="6"/>
      <c r="AY23" s="7"/>
      <c r="AZ23" s="5">
        <v>9</v>
      </c>
      <c r="BA23" s="6"/>
      <c r="BB23" s="7"/>
      <c r="BC23" s="5">
        <v>2.2</v>
      </c>
      <c r="BD23" s="6"/>
      <c r="BE23" s="7"/>
    </row>
    <row r="24" spans="6:57" ht="15">
      <c r="F24" s="10" t="s">
        <v>24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9">
        <f>S20+S21+S23+S22</f>
        <v>36.66</v>
      </c>
      <c r="T24" s="9"/>
      <c r="U24" s="9"/>
      <c r="V24" s="9">
        <f>V20+V21+V23+V22</f>
        <v>20.59</v>
      </c>
      <c r="W24" s="9"/>
      <c r="X24" s="9"/>
      <c r="Y24" s="9">
        <f>Y20+Y21+Y23+Y22</f>
        <v>58.78</v>
      </c>
      <c r="Z24" s="9"/>
      <c r="AA24" s="9"/>
      <c r="AB24" s="9">
        <f>AB20+AB21+AB23+AB22</f>
        <v>610.35</v>
      </c>
      <c r="AC24" s="9"/>
      <c r="AD24" s="9"/>
      <c r="AE24" s="9"/>
      <c r="AF24" s="9"/>
      <c r="AG24" s="9"/>
      <c r="AH24" s="9">
        <f>AH20+AH21+AH23+AH22</f>
        <v>0.21000000000000002</v>
      </c>
      <c r="AI24" s="9"/>
      <c r="AJ24" s="9"/>
      <c r="AK24" s="9">
        <f>AK20+AK21+AK23+AK22</f>
        <v>12.3</v>
      </c>
      <c r="AL24" s="9"/>
      <c r="AM24" s="9"/>
      <c r="AN24" s="9">
        <f>AN20+AN21+AN23+AN22</f>
        <v>9.54</v>
      </c>
      <c r="AO24" s="9"/>
      <c r="AP24" s="9"/>
      <c r="AQ24" s="9">
        <f>AQ20+AQ21+AQ23</f>
        <v>0.8500000000000001</v>
      </c>
      <c r="AR24" s="9"/>
      <c r="AS24" s="9"/>
      <c r="AT24" s="9">
        <f>AT20+AT21+AT23+AT22</f>
        <v>562.3399999999999</v>
      </c>
      <c r="AU24" s="9"/>
      <c r="AV24" s="9"/>
      <c r="AW24" s="9">
        <f>AW20+AW21+AW23+AW22</f>
        <v>573.79</v>
      </c>
      <c r="AX24" s="9"/>
      <c r="AY24" s="9"/>
      <c r="AZ24" s="9">
        <f>AZ20+AZ21+AZ23+AZ22</f>
        <v>83.91</v>
      </c>
      <c r="BA24" s="9"/>
      <c r="BB24" s="9"/>
      <c r="BC24" s="9">
        <f>BC20+BC21+BC23+BC22</f>
        <v>3.7900000000000005</v>
      </c>
      <c r="BD24" s="9"/>
      <c r="BE24" s="9"/>
    </row>
    <row r="25" spans="6:57" ht="15">
      <c r="F25" s="14" t="s">
        <v>25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</row>
    <row r="26" spans="6:57" ht="15">
      <c r="F26" s="5">
        <v>7</v>
      </c>
      <c r="G26" s="7"/>
      <c r="H26" s="8" t="s">
        <v>164</v>
      </c>
      <c r="I26" s="8"/>
      <c r="J26" s="8"/>
      <c r="K26" s="8"/>
      <c r="L26" s="8"/>
      <c r="M26" s="8"/>
      <c r="N26" s="8"/>
      <c r="O26" s="8"/>
      <c r="P26" s="8"/>
      <c r="Q26" s="31">
        <v>100</v>
      </c>
      <c r="R26" s="31"/>
      <c r="S26" s="8">
        <v>1.6</v>
      </c>
      <c r="T26" s="8"/>
      <c r="U26" s="8"/>
      <c r="V26" s="8">
        <v>10</v>
      </c>
      <c r="W26" s="8"/>
      <c r="X26" s="8"/>
      <c r="Y26" s="8">
        <v>3.58</v>
      </c>
      <c r="Z26" s="8"/>
      <c r="AA26" s="8"/>
      <c r="AB26" s="8">
        <v>110.6</v>
      </c>
      <c r="AC26" s="8"/>
      <c r="AD26" s="8"/>
      <c r="AE26" s="8"/>
      <c r="AF26" s="8"/>
      <c r="AG26" s="8"/>
      <c r="AH26" s="8">
        <v>0.02</v>
      </c>
      <c r="AI26" s="8"/>
      <c r="AJ26" s="8"/>
      <c r="AK26" s="8">
        <v>25.3</v>
      </c>
      <c r="AL26" s="8"/>
      <c r="AM26" s="8"/>
      <c r="AN26" s="8">
        <v>0</v>
      </c>
      <c r="AO26" s="8"/>
      <c r="AP26" s="8"/>
      <c r="AQ26" s="8">
        <v>4.5</v>
      </c>
      <c r="AR26" s="8"/>
      <c r="AS26" s="8"/>
      <c r="AT26" s="8">
        <v>41.98</v>
      </c>
      <c r="AU26" s="8"/>
      <c r="AV26" s="8"/>
      <c r="AW26" s="8">
        <v>31.11</v>
      </c>
      <c r="AX26" s="8"/>
      <c r="AY26" s="8"/>
      <c r="AZ26" s="8">
        <v>14.36</v>
      </c>
      <c r="BA26" s="8"/>
      <c r="BB26" s="8"/>
      <c r="BC26" s="8">
        <v>0.57</v>
      </c>
      <c r="BD26" s="8"/>
      <c r="BE26" s="8"/>
    </row>
    <row r="27" spans="6:57" ht="15">
      <c r="F27" s="8">
        <v>45</v>
      </c>
      <c r="G27" s="8"/>
      <c r="H27" s="8" t="s">
        <v>45</v>
      </c>
      <c r="I27" s="8"/>
      <c r="J27" s="8"/>
      <c r="K27" s="8"/>
      <c r="L27" s="8"/>
      <c r="M27" s="8"/>
      <c r="N27" s="8"/>
      <c r="O27" s="8"/>
      <c r="P27" s="8"/>
      <c r="Q27" s="8">
        <v>200</v>
      </c>
      <c r="R27" s="8"/>
      <c r="S27" s="8">
        <v>1.87</v>
      </c>
      <c r="T27" s="8"/>
      <c r="U27" s="8"/>
      <c r="V27" s="8">
        <v>3.11</v>
      </c>
      <c r="W27" s="8"/>
      <c r="X27" s="8"/>
      <c r="Y27" s="8">
        <v>10.89</v>
      </c>
      <c r="Z27" s="8"/>
      <c r="AA27" s="8"/>
      <c r="AB27" s="8">
        <v>79</v>
      </c>
      <c r="AC27" s="8"/>
      <c r="AD27" s="8"/>
      <c r="AE27" s="8"/>
      <c r="AF27" s="8"/>
      <c r="AG27" s="8"/>
      <c r="AH27" s="8">
        <v>0.08</v>
      </c>
      <c r="AI27" s="8"/>
      <c r="AJ27" s="8"/>
      <c r="AK27" s="8">
        <v>6.73</v>
      </c>
      <c r="AL27" s="8"/>
      <c r="AM27" s="8"/>
      <c r="AN27" s="8">
        <v>0.19</v>
      </c>
      <c r="AO27" s="8"/>
      <c r="AP27" s="8"/>
      <c r="AQ27" s="8">
        <v>0.11</v>
      </c>
      <c r="AR27" s="8"/>
      <c r="AS27" s="8"/>
      <c r="AT27" s="8">
        <v>14.74</v>
      </c>
      <c r="AU27" s="8"/>
      <c r="AV27" s="8"/>
      <c r="AW27" s="8">
        <v>47.3</v>
      </c>
      <c r="AX27" s="8"/>
      <c r="AY27" s="8"/>
      <c r="AZ27" s="8">
        <v>18.02</v>
      </c>
      <c r="BA27" s="8"/>
      <c r="BB27" s="8"/>
      <c r="BC27" s="8">
        <v>0.64</v>
      </c>
      <c r="BD27" s="8"/>
      <c r="BE27" s="8"/>
    </row>
    <row r="28" spans="6:57" ht="15">
      <c r="F28" s="8">
        <v>172</v>
      </c>
      <c r="G28" s="8"/>
      <c r="H28" s="8" t="s">
        <v>42</v>
      </c>
      <c r="I28" s="8"/>
      <c r="J28" s="8"/>
      <c r="K28" s="8"/>
      <c r="L28" s="8"/>
      <c r="M28" s="8"/>
      <c r="N28" s="8"/>
      <c r="O28" s="8"/>
      <c r="P28" s="8"/>
      <c r="Q28" s="8">
        <v>150</v>
      </c>
      <c r="R28" s="8"/>
      <c r="S28" s="8">
        <v>15.55</v>
      </c>
      <c r="T28" s="8"/>
      <c r="U28" s="8"/>
      <c r="V28" s="8">
        <v>8.61</v>
      </c>
      <c r="W28" s="8"/>
      <c r="X28" s="8"/>
      <c r="Y28" s="8">
        <v>8.04</v>
      </c>
      <c r="Z28" s="8"/>
      <c r="AA28" s="8"/>
      <c r="AB28" s="8">
        <v>171</v>
      </c>
      <c r="AC28" s="8"/>
      <c r="AD28" s="8"/>
      <c r="AE28" s="8"/>
      <c r="AF28" s="8"/>
      <c r="AG28" s="8"/>
      <c r="AH28" s="8">
        <v>0.12</v>
      </c>
      <c r="AI28" s="8"/>
      <c r="AJ28" s="8"/>
      <c r="AK28" s="8">
        <v>2.68</v>
      </c>
      <c r="AL28" s="8"/>
      <c r="AM28" s="8"/>
      <c r="AN28" s="8">
        <v>0.54</v>
      </c>
      <c r="AO28" s="8"/>
      <c r="AP28" s="8"/>
      <c r="AQ28" s="8">
        <v>4.3</v>
      </c>
      <c r="AR28" s="8"/>
      <c r="AS28" s="8"/>
      <c r="AT28" s="8">
        <v>36.96</v>
      </c>
      <c r="AU28" s="8"/>
      <c r="AV28" s="8"/>
      <c r="AW28" s="8">
        <v>224.74</v>
      </c>
      <c r="AX28" s="8"/>
      <c r="AY28" s="8"/>
      <c r="AZ28" s="8">
        <v>40.54</v>
      </c>
      <c r="BA28" s="8"/>
      <c r="BB28" s="8"/>
      <c r="BC28" s="8">
        <v>0.99</v>
      </c>
      <c r="BD28" s="8"/>
      <c r="BE28" s="8"/>
    </row>
    <row r="29" spans="6:57" ht="15">
      <c r="F29" s="8">
        <v>241</v>
      </c>
      <c r="G29" s="8"/>
      <c r="H29" s="8" t="s">
        <v>48</v>
      </c>
      <c r="I29" s="8"/>
      <c r="J29" s="8"/>
      <c r="K29" s="8"/>
      <c r="L29" s="8"/>
      <c r="M29" s="8"/>
      <c r="N29" s="8"/>
      <c r="O29" s="8"/>
      <c r="P29" s="8"/>
      <c r="Q29" s="8">
        <v>150</v>
      </c>
      <c r="R29" s="8"/>
      <c r="S29" s="8">
        <v>3.19</v>
      </c>
      <c r="T29" s="8"/>
      <c r="U29" s="8"/>
      <c r="V29" s="8">
        <v>6.06</v>
      </c>
      <c r="W29" s="8"/>
      <c r="X29" s="8"/>
      <c r="Y29" s="8">
        <v>23.29</v>
      </c>
      <c r="Z29" s="8"/>
      <c r="AA29" s="8"/>
      <c r="AB29" s="8">
        <v>160.45</v>
      </c>
      <c r="AC29" s="8"/>
      <c r="AD29" s="8"/>
      <c r="AE29" s="8"/>
      <c r="AF29" s="8"/>
      <c r="AG29" s="8"/>
      <c r="AH29" s="8">
        <v>0.14</v>
      </c>
      <c r="AI29" s="8"/>
      <c r="AJ29" s="8"/>
      <c r="AK29" s="8">
        <v>5.39</v>
      </c>
      <c r="AL29" s="8"/>
      <c r="AM29" s="8"/>
      <c r="AN29" s="8">
        <v>0.045</v>
      </c>
      <c r="AO29" s="8"/>
      <c r="AP29" s="8"/>
      <c r="AQ29" s="8">
        <v>0.2</v>
      </c>
      <c r="AR29" s="8"/>
      <c r="AS29" s="8"/>
      <c r="AT29" s="8">
        <v>39.96</v>
      </c>
      <c r="AU29" s="8"/>
      <c r="AV29" s="8"/>
      <c r="AW29" s="8">
        <v>88.05</v>
      </c>
      <c r="AX29" s="8"/>
      <c r="AY29" s="8"/>
      <c r="AZ29" s="8">
        <v>27.82</v>
      </c>
      <c r="BA29" s="8"/>
      <c r="BB29" s="8"/>
      <c r="BC29" s="8">
        <v>1</v>
      </c>
      <c r="BD29" s="8"/>
      <c r="BE29" s="8"/>
    </row>
    <row r="30" spans="6:57" ht="15">
      <c r="F30" s="5">
        <v>275</v>
      </c>
      <c r="G30" s="7"/>
      <c r="H30" s="8" t="s">
        <v>161</v>
      </c>
      <c r="I30" s="8"/>
      <c r="J30" s="8"/>
      <c r="K30" s="8"/>
      <c r="L30" s="8"/>
      <c r="M30" s="8"/>
      <c r="N30" s="8"/>
      <c r="O30" s="8"/>
      <c r="P30" s="8"/>
      <c r="Q30" s="8">
        <v>200</v>
      </c>
      <c r="R30" s="8"/>
      <c r="S30" s="8">
        <v>0.15</v>
      </c>
      <c r="T30" s="8"/>
      <c r="U30" s="8"/>
      <c r="V30" s="8">
        <v>0</v>
      </c>
      <c r="W30" s="8"/>
      <c r="X30" s="8"/>
      <c r="Y30" s="8">
        <v>38.71</v>
      </c>
      <c r="Z30" s="8"/>
      <c r="AA30" s="8"/>
      <c r="AB30" s="8">
        <v>155.43</v>
      </c>
      <c r="AC30" s="8"/>
      <c r="AD30" s="8"/>
      <c r="AE30" s="8"/>
      <c r="AF30" s="8"/>
      <c r="AG30" s="8"/>
      <c r="AH30" s="8">
        <v>0</v>
      </c>
      <c r="AI30" s="8"/>
      <c r="AJ30" s="8"/>
      <c r="AK30" s="8">
        <v>0.16</v>
      </c>
      <c r="AL30" s="8"/>
      <c r="AM30" s="8"/>
      <c r="AN30" s="8">
        <v>0</v>
      </c>
      <c r="AO30" s="8"/>
      <c r="AP30" s="8"/>
      <c r="AQ30" s="8">
        <v>0</v>
      </c>
      <c r="AR30" s="8"/>
      <c r="AS30" s="8"/>
      <c r="AT30" s="8">
        <v>7.64</v>
      </c>
      <c r="AU30" s="8"/>
      <c r="AV30" s="8"/>
      <c r="AW30" s="8">
        <v>8.27</v>
      </c>
      <c r="AX30" s="8"/>
      <c r="AY30" s="8"/>
      <c r="AZ30" s="8">
        <v>2.24</v>
      </c>
      <c r="BA30" s="8"/>
      <c r="BB30" s="8"/>
      <c r="BC30" s="8">
        <v>0.45</v>
      </c>
      <c r="BD30" s="8"/>
      <c r="BE30" s="8"/>
    </row>
    <row r="31" spans="6:57" ht="15">
      <c r="F31" s="5">
        <v>481</v>
      </c>
      <c r="G31" s="7"/>
      <c r="H31" s="5" t="s">
        <v>152</v>
      </c>
      <c r="I31" s="6"/>
      <c r="J31" s="6"/>
      <c r="K31" s="6"/>
      <c r="L31" s="6"/>
      <c r="M31" s="6"/>
      <c r="N31" s="6"/>
      <c r="O31" s="6"/>
      <c r="P31" s="7"/>
      <c r="Q31" s="5">
        <v>40</v>
      </c>
      <c r="R31" s="7"/>
      <c r="S31" s="5">
        <v>2.92</v>
      </c>
      <c r="T31" s="6"/>
      <c r="U31" s="7"/>
      <c r="V31" s="5">
        <v>0.36</v>
      </c>
      <c r="W31" s="6"/>
      <c r="X31" s="7"/>
      <c r="Y31" s="5">
        <v>16.6</v>
      </c>
      <c r="Z31" s="6"/>
      <c r="AA31" s="7"/>
      <c r="AB31" s="5">
        <v>75.6</v>
      </c>
      <c r="AC31" s="6"/>
      <c r="AD31" s="6"/>
      <c r="AE31" s="6"/>
      <c r="AF31" s="6"/>
      <c r="AG31" s="7"/>
      <c r="AH31" s="5">
        <v>0.08</v>
      </c>
      <c r="AI31" s="6"/>
      <c r="AJ31" s="7"/>
      <c r="AK31" s="5">
        <v>0</v>
      </c>
      <c r="AL31" s="6"/>
      <c r="AM31" s="7"/>
      <c r="AN31" s="5">
        <v>0</v>
      </c>
      <c r="AO31" s="6"/>
      <c r="AP31" s="7"/>
      <c r="AQ31" s="5">
        <v>0.8</v>
      </c>
      <c r="AR31" s="6"/>
      <c r="AS31" s="7"/>
      <c r="AT31" s="5">
        <v>16.53</v>
      </c>
      <c r="AU31" s="6"/>
      <c r="AV31" s="7"/>
      <c r="AW31" s="5">
        <v>63.2</v>
      </c>
      <c r="AX31" s="6"/>
      <c r="AY31" s="7"/>
      <c r="AZ31" s="5">
        <v>11.46</v>
      </c>
      <c r="BA31" s="6"/>
      <c r="BB31" s="7"/>
      <c r="BC31" s="5">
        <v>0.34</v>
      </c>
      <c r="BD31" s="6"/>
      <c r="BE31" s="7"/>
    </row>
    <row r="32" spans="6:57" ht="15">
      <c r="F32" s="5">
        <v>482</v>
      </c>
      <c r="G32" s="7"/>
      <c r="H32" s="5" t="s">
        <v>21</v>
      </c>
      <c r="I32" s="6"/>
      <c r="J32" s="6"/>
      <c r="K32" s="6"/>
      <c r="L32" s="6"/>
      <c r="M32" s="6"/>
      <c r="N32" s="6"/>
      <c r="O32" s="6"/>
      <c r="P32" s="7"/>
      <c r="Q32" s="5">
        <v>75</v>
      </c>
      <c r="R32" s="7"/>
      <c r="S32" s="5">
        <v>5.7</v>
      </c>
      <c r="T32" s="6"/>
      <c r="U32" s="7"/>
      <c r="V32" s="5">
        <v>0.68</v>
      </c>
      <c r="W32" s="6"/>
      <c r="X32" s="7"/>
      <c r="Y32" s="5">
        <v>30.75</v>
      </c>
      <c r="Z32" s="6"/>
      <c r="AA32" s="7"/>
      <c r="AB32" s="5">
        <v>173.25</v>
      </c>
      <c r="AC32" s="6"/>
      <c r="AD32" s="6"/>
      <c r="AE32" s="6"/>
      <c r="AF32" s="6"/>
      <c r="AG32" s="7"/>
      <c r="AH32" s="5">
        <v>0.15</v>
      </c>
      <c r="AI32" s="6"/>
      <c r="AJ32" s="7"/>
      <c r="AK32" s="5">
        <v>0</v>
      </c>
      <c r="AL32" s="6"/>
      <c r="AM32" s="7"/>
      <c r="AN32" s="5">
        <v>0</v>
      </c>
      <c r="AO32" s="6"/>
      <c r="AP32" s="7"/>
      <c r="AQ32" s="5">
        <v>1.58</v>
      </c>
      <c r="AR32" s="6"/>
      <c r="AS32" s="7"/>
      <c r="AT32" s="5">
        <v>33</v>
      </c>
      <c r="AU32" s="6"/>
      <c r="AV32" s="7"/>
      <c r="AW32" s="5">
        <v>176.53</v>
      </c>
      <c r="AX32" s="6"/>
      <c r="AY32" s="7"/>
      <c r="AZ32" s="5">
        <v>20.25</v>
      </c>
      <c r="BA32" s="6"/>
      <c r="BB32" s="7"/>
      <c r="BC32" s="5">
        <v>0.9</v>
      </c>
      <c r="BD32" s="6"/>
      <c r="BE32" s="7"/>
    </row>
    <row r="33" spans="6:57" ht="15.75" thickBot="1">
      <c r="F33" s="10" t="s">
        <v>24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9">
        <f>S26+S27+S28+S29+S30+S31+S32</f>
        <v>30.98</v>
      </c>
      <c r="T33" s="9"/>
      <c r="U33" s="9"/>
      <c r="V33" s="9">
        <f>V26+V27+V28+V29+V30+V31+V32</f>
        <v>28.819999999999997</v>
      </c>
      <c r="W33" s="9"/>
      <c r="X33" s="9"/>
      <c r="Y33" s="9">
        <f>Y26+Y27+Y28+Y29+Y30+Y31+Y32</f>
        <v>131.85999999999999</v>
      </c>
      <c r="Z33" s="9"/>
      <c r="AA33" s="9"/>
      <c r="AB33" s="9">
        <f>AB26+AB27+AB28+AB29+AB30+AB31+AB32</f>
        <v>925.33</v>
      </c>
      <c r="AC33" s="9"/>
      <c r="AD33" s="9"/>
      <c r="AE33" s="9"/>
      <c r="AF33" s="9"/>
      <c r="AG33" s="9"/>
      <c r="AH33" s="9">
        <f>AH26+AH27+AH28+AH29+AH30+AH32</f>
        <v>0.51</v>
      </c>
      <c r="AI33" s="9"/>
      <c r="AJ33" s="9"/>
      <c r="AK33" s="9">
        <f>AK26+AK27+AK28+AK29+AK30</f>
        <v>40.26</v>
      </c>
      <c r="AL33" s="9"/>
      <c r="AM33" s="9"/>
      <c r="AN33" s="9">
        <f>AN26+AN27+AN28+AN29</f>
        <v>0.775</v>
      </c>
      <c r="AO33" s="9"/>
      <c r="AP33" s="9"/>
      <c r="AQ33" s="9">
        <f>AQ26+AQ27+AQ28+AQ29+AQ30+AQ31+AQ32</f>
        <v>11.49</v>
      </c>
      <c r="AR33" s="9"/>
      <c r="AS33" s="9"/>
      <c r="AT33" s="9">
        <f>AT26+AT27+AT28+AT29+AT30+AT32</f>
        <v>174.28</v>
      </c>
      <c r="AU33" s="9"/>
      <c r="AV33" s="9"/>
      <c r="AW33" s="9">
        <f>AW26+AW27+AW28+AW29+AW30+AW31+AW32</f>
        <v>639.1999999999999</v>
      </c>
      <c r="AX33" s="9"/>
      <c r="AY33" s="9"/>
      <c r="AZ33" s="9">
        <f>AZ26+AZ27+AZ28+AZ29+AZ32</f>
        <v>120.98999999999998</v>
      </c>
      <c r="BA33" s="9"/>
      <c r="BB33" s="9"/>
      <c r="BC33" s="9">
        <v>5.99</v>
      </c>
      <c r="BD33" s="9"/>
      <c r="BE33" s="9"/>
    </row>
    <row r="34" spans="6:57" ht="15.75" hidden="1" thickBot="1">
      <c r="F34" s="11" t="s">
        <v>29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</row>
    <row r="35" spans="6:57" ht="15" hidden="1">
      <c r="F35" s="8">
        <v>1</v>
      </c>
      <c r="G35" s="8"/>
      <c r="H35" s="8" t="s">
        <v>38</v>
      </c>
      <c r="I35" s="8"/>
      <c r="J35" s="8"/>
      <c r="K35" s="8"/>
      <c r="L35" s="8"/>
      <c r="M35" s="8"/>
      <c r="N35" s="8"/>
      <c r="O35" s="8"/>
      <c r="P35" s="8"/>
      <c r="Q35" s="8" t="s">
        <v>82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6:57" ht="15" hidden="1">
      <c r="F36" s="5">
        <v>2</v>
      </c>
      <c r="G36" s="7"/>
      <c r="H36" s="5" t="s">
        <v>39</v>
      </c>
      <c r="I36" s="6"/>
      <c r="J36" s="6"/>
      <c r="K36" s="6"/>
      <c r="L36" s="6"/>
      <c r="M36" s="6"/>
      <c r="N36" s="6"/>
      <c r="O36" s="6"/>
      <c r="P36" s="7"/>
      <c r="Q36" s="5" t="s">
        <v>83</v>
      </c>
      <c r="R36" s="7"/>
      <c r="S36" s="5"/>
      <c r="T36" s="6"/>
      <c r="U36" s="7"/>
      <c r="V36" s="5"/>
      <c r="W36" s="6"/>
      <c r="X36" s="7"/>
      <c r="Y36" s="5"/>
      <c r="Z36" s="6"/>
      <c r="AA36" s="7"/>
      <c r="AB36" s="5"/>
      <c r="AC36" s="6"/>
      <c r="AD36" s="6"/>
      <c r="AE36" s="6"/>
      <c r="AF36" s="6"/>
      <c r="AG36" s="7"/>
      <c r="AH36" s="5"/>
      <c r="AI36" s="6"/>
      <c r="AJ36" s="7"/>
      <c r="AK36" s="5"/>
      <c r="AL36" s="6"/>
      <c r="AM36" s="7"/>
      <c r="AN36" s="5"/>
      <c r="AO36" s="6"/>
      <c r="AP36" s="7"/>
      <c r="AQ36" s="5"/>
      <c r="AR36" s="6"/>
      <c r="AS36" s="7"/>
      <c r="AT36" s="5"/>
      <c r="AU36" s="6"/>
      <c r="AV36" s="7"/>
      <c r="AW36" s="5"/>
      <c r="AX36" s="6"/>
      <c r="AY36" s="7"/>
      <c r="AZ36" s="5"/>
      <c r="BA36" s="6"/>
      <c r="BB36" s="7"/>
      <c r="BC36" s="5"/>
      <c r="BD36" s="6"/>
      <c r="BE36" s="7"/>
    </row>
    <row r="37" spans="6:57" ht="15" hidden="1">
      <c r="F37" s="5">
        <v>3</v>
      </c>
      <c r="G37" s="7"/>
      <c r="H37" s="5" t="s">
        <v>73</v>
      </c>
      <c r="I37" s="6"/>
      <c r="J37" s="6"/>
      <c r="K37" s="6"/>
      <c r="L37" s="6"/>
      <c r="M37" s="6"/>
      <c r="N37" s="6"/>
      <c r="O37" s="6"/>
      <c r="P37" s="3"/>
      <c r="Q37" s="1">
        <v>100</v>
      </c>
      <c r="R37" s="3"/>
      <c r="S37" s="5"/>
      <c r="T37" s="6"/>
      <c r="U37" s="3"/>
      <c r="V37" s="1"/>
      <c r="W37" s="2"/>
      <c r="X37" s="3"/>
      <c r="Y37" s="1"/>
      <c r="Z37" s="2"/>
      <c r="AA37" s="3"/>
      <c r="AB37" s="5"/>
      <c r="AC37" s="6"/>
      <c r="AD37" s="2"/>
      <c r="AE37" s="2"/>
      <c r="AF37" s="2"/>
      <c r="AG37" s="3"/>
      <c r="AH37" s="1"/>
      <c r="AI37" s="2"/>
      <c r="AJ37" s="3"/>
      <c r="AK37" s="1"/>
      <c r="AL37" s="2"/>
      <c r="AM37" s="3"/>
      <c r="AN37" s="1"/>
      <c r="AO37" s="2"/>
      <c r="AP37" s="3"/>
      <c r="AQ37" s="1"/>
      <c r="AR37" s="2"/>
      <c r="AS37" s="3"/>
      <c r="AT37" s="1"/>
      <c r="AU37" s="2"/>
      <c r="AV37" s="3"/>
      <c r="AW37" s="1"/>
      <c r="AX37" s="2"/>
      <c r="AY37" s="3"/>
      <c r="AZ37" s="1"/>
      <c r="BA37" s="2"/>
      <c r="BB37" s="3"/>
      <c r="BC37" s="5"/>
      <c r="BD37" s="6"/>
      <c r="BE37" s="7"/>
    </row>
    <row r="38" spans="6:57" ht="15" hidden="1">
      <c r="F38" s="8">
        <v>4</v>
      </c>
      <c r="G38" s="8"/>
      <c r="H38" s="5" t="s">
        <v>34</v>
      </c>
      <c r="I38" s="6"/>
      <c r="J38" s="6"/>
      <c r="K38" s="6"/>
      <c r="L38" s="6"/>
      <c r="M38" s="6"/>
      <c r="N38" s="6"/>
      <c r="O38" s="6"/>
      <c r="P38" s="7"/>
      <c r="Q38" s="5">
        <v>200</v>
      </c>
      <c r="R38" s="7"/>
      <c r="S38" s="5"/>
      <c r="T38" s="6"/>
      <c r="U38" s="7"/>
      <c r="V38" s="5"/>
      <c r="W38" s="6"/>
      <c r="X38" s="7"/>
      <c r="Y38" s="5"/>
      <c r="Z38" s="6"/>
      <c r="AA38" s="7"/>
      <c r="AB38" s="5"/>
      <c r="AC38" s="6"/>
      <c r="AD38" s="6"/>
      <c r="AE38" s="6"/>
      <c r="AF38" s="6"/>
      <c r="AG38" s="7"/>
      <c r="AH38" s="5"/>
      <c r="AI38" s="6"/>
      <c r="AJ38" s="7"/>
      <c r="AK38" s="5"/>
      <c r="AL38" s="6"/>
      <c r="AM38" s="7"/>
      <c r="AN38" s="5"/>
      <c r="AO38" s="6"/>
      <c r="AP38" s="7"/>
      <c r="AQ38" s="5"/>
      <c r="AR38" s="6"/>
      <c r="AS38" s="7"/>
      <c r="AT38" s="5"/>
      <c r="AU38" s="6"/>
      <c r="AV38" s="7"/>
      <c r="AW38" s="5"/>
      <c r="AX38" s="6"/>
      <c r="AY38" s="7"/>
      <c r="AZ38" s="5"/>
      <c r="BA38" s="6"/>
      <c r="BB38" s="7"/>
      <c r="BC38" s="5"/>
      <c r="BD38" s="6"/>
      <c r="BE38" s="7"/>
    </row>
    <row r="39" spans="6:57" ht="15" hidden="1">
      <c r="F39" s="5">
        <v>5</v>
      </c>
      <c r="G39" s="7"/>
      <c r="H39" s="8" t="s">
        <v>21</v>
      </c>
      <c r="I39" s="8"/>
      <c r="J39" s="8"/>
      <c r="K39" s="8"/>
      <c r="L39" s="8"/>
      <c r="M39" s="8"/>
      <c r="N39" s="8"/>
      <c r="O39" s="8"/>
      <c r="P39" s="8"/>
      <c r="Q39" s="8">
        <v>75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6:57" ht="15" hidden="1">
      <c r="F40" s="8">
        <v>6</v>
      </c>
      <c r="G40" s="8"/>
      <c r="H40" s="8" t="s">
        <v>32</v>
      </c>
      <c r="I40" s="8"/>
      <c r="J40" s="8"/>
      <c r="K40" s="8"/>
      <c r="L40" s="8"/>
      <c r="M40" s="8"/>
      <c r="N40" s="8"/>
      <c r="O40" s="8"/>
      <c r="P40" s="8"/>
      <c r="Q40" s="8" t="s">
        <v>80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6:57" ht="15" hidden="1">
      <c r="F41" s="10" t="s">
        <v>24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6:57" ht="15" hidden="1">
      <c r="F42" s="11" t="s">
        <v>33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</row>
    <row r="43" spans="6:57" ht="15" hidden="1">
      <c r="F43" s="5">
        <v>1</v>
      </c>
      <c r="G43" s="7"/>
      <c r="H43" s="5" t="s">
        <v>71</v>
      </c>
      <c r="I43" s="6"/>
      <c r="J43" s="6"/>
      <c r="K43" s="6"/>
      <c r="L43" s="6"/>
      <c r="M43" s="6"/>
      <c r="N43" s="6"/>
      <c r="O43" s="6"/>
      <c r="P43" s="7"/>
      <c r="Q43" s="5">
        <v>200</v>
      </c>
      <c r="R43" s="7"/>
      <c r="S43" s="5"/>
      <c r="T43" s="6"/>
      <c r="U43" s="7"/>
      <c r="V43" s="5"/>
      <c r="W43" s="6"/>
      <c r="X43" s="7"/>
      <c r="Y43" s="5"/>
      <c r="Z43" s="6"/>
      <c r="AA43" s="7"/>
      <c r="AB43" s="5"/>
      <c r="AC43" s="6"/>
      <c r="AD43" s="6"/>
      <c r="AE43" s="6"/>
      <c r="AF43" s="6"/>
      <c r="AG43" s="7"/>
      <c r="AH43" s="5"/>
      <c r="AI43" s="6"/>
      <c r="AJ43" s="7"/>
      <c r="AK43" s="5"/>
      <c r="AL43" s="6"/>
      <c r="AM43" s="7"/>
      <c r="AN43" s="5"/>
      <c r="AO43" s="6"/>
      <c r="AP43" s="7"/>
      <c r="AQ43" s="5"/>
      <c r="AR43" s="6"/>
      <c r="AS43" s="7"/>
      <c r="AT43" s="5"/>
      <c r="AU43" s="6"/>
      <c r="AV43" s="7"/>
      <c r="AW43" s="5"/>
      <c r="AX43" s="6"/>
      <c r="AY43" s="7"/>
      <c r="AZ43" s="5"/>
      <c r="BA43" s="6"/>
      <c r="BB43" s="7"/>
      <c r="BC43" s="5"/>
      <c r="BD43" s="6"/>
      <c r="BE43" s="7"/>
    </row>
    <row r="44" spans="6:57" ht="15.75" hidden="1" thickBot="1">
      <c r="F44" s="17" t="s">
        <v>24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5" spans="6:57" ht="15.75" thickBot="1">
      <c r="F45" s="22" t="s">
        <v>35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>
        <f>S18+S33+S24+S41+S44</f>
        <v>67.64</v>
      </c>
      <c r="T45" s="20"/>
      <c r="U45" s="21"/>
      <c r="V45" s="19">
        <f>V44+V41+V24+V33+V18</f>
        <v>49.41</v>
      </c>
      <c r="W45" s="20"/>
      <c r="X45" s="21"/>
      <c r="Y45" s="19">
        <f>Y44+Y41+Y24+Y33+Y18</f>
        <v>190.64</v>
      </c>
      <c r="Z45" s="20"/>
      <c r="AA45" s="21"/>
      <c r="AB45" s="19">
        <f>AB44+AB41+AB24+AB33+AB18</f>
        <v>1535.68</v>
      </c>
      <c r="AC45" s="20"/>
      <c r="AD45" s="20"/>
      <c r="AE45" s="20"/>
      <c r="AF45" s="20"/>
      <c r="AG45" s="21"/>
      <c r="AH45" s="19">
        <f>AH44+AH41+AH24+AH33+AH18</f>
        <v>0.72</v>
      </c>
      <c r="AI45" s="20"/>
      <c r="AJ45" s="21"/>
      <c r="AK45" s="19">
        <f>AK44+AK41+AK24+AK33+AK18</f>
        <v>52.56</v>
      </c>
      <c r="AL45" s="20"/>
      <c r="AM45" s="21"/>
      <c r="AN45" s="19">
        <f>AN44+AN41+AN24+AN33+AN18</f>
        <v>10.315</v>
      </c>
      <c r="AO45" s="20"/>
      <c r="AP45" s="21"/>
      <c r="AQ45" s="19">
        <f>AQ44+AQ41+AQ24+AQ33+AQ18</f>
        <v>12.34</v>
      </c>
      <c r="AR45" s="20"/>
      <c r="AS45" s="21"/>
      <c r="AT45" s="19">
        <f>AT44+AT41+AT24+AT33+AT18</f>
        <v>736.6199999999999</v>
      </c>
      <c r="AU45" s="20"/>
      <c r="AV45" s="21"/>
      <c r="AW45" s="19">
        <f>AW44+AW41+AW24+AW33+AW18</f>
        <v>1212.9899999999998</v>
      </c>
      <c r="AX45" s="20"/>
      <c r="AY45" s="21"/>
      <c r="AZ45" s="19">
        <f>AZ44+AZ41+AZ24+AZ33+AZ18</f>
        <v>204.89999999999998</v>
      </c>
      <c r="BA45" s="20"/>
      <c r="BB45" s="21"/>
      <c r="BC45" s="19">
        <f>BC24+BC33</f>
        <v>9.780000000000001</v>
      </c>
      <c r="BD45" s="20"/>
      <c r="BE45" s="21"/>
    </row>
  </sheetData>
  <sheetProtection/>
  <mergeCells count="467">
    <mergeCell ref="AT29:AV29"/>
    <mergeCell ref="Q29:R29"/>
    <mergeCell ref="F30:G30"/>
    <mergeCell ref="H30:P30"/>
    <mergeCell ref="Q30:R30"/>
    <mergeCell ref="S30:U30"/>
    <mergeCell ref="F5:BE6"/>
    <mergeCell ref="AW30:AY30"/>
    <mergeCell ref="AZ30:BB30"/>
    <mergeCell ref="BC30:BE30"/>
    <mergeCell ref="AH30:AJ30"/>
    <mergeCell ref="H32:P32"/>
    <mergeCell ref="Q32:R32"/>
    <mergeCell ref="S32:U32"/>
    <mergeCell ref="V32:X32"/>
    <mergeCell ref="Y32:AA32"/>
    <mergeCell ref="AB32:AG32"/>
    <mergeCell ref="AW23:AY23"/>
    <mergeCell ref="AZ23:BB23"/>
    <mergeCell ref="BC23:BE23"/>
    <mergeCell ref="V30:X30"/>
    <mergeCell ref="Y30:AA30"/>
    <mergeCell ref="AB30:AG30"/>
    <mergeCell ref="AK23:AM23"/>
    <mergeCell ref="AN23:AP23"/>
    <mergeCell ref="AQ23:AS23"/>
    <mergeCell ref="AT23:AV23"/>
    <mergeCell ref="AB23:AG23"/>
    <mergeCell ref="AH23:AJ23"/>
    <mergeCell ref="AK31:AM31"/>
    <mergeCell ref="AK29:AM29"/>
    <mergeCell ref="AN29:AP29"/>
    <mergeCell ref="AN31:AP31"/>
    <mergeCell ref="AH31:AJ31"/>
    <mergeCell ref="AH29:AJ29"/>
    <mergeCell ref="AK30:AM30"/>
    <mergeCell ref="AN30:AP30"/>
    <mergeCell ref="F45:R45"/>
    <mergeCell ref="S45:U45"/>
    <mergeCell ref="V45:X45"/>
    <mergeCell ref="Y45:AA45"/>
    <mergeCell ref="F23:G23"/>
    <mergeCell ref="H23:P23"/>
    <mergeCell ref="Q23:R23"/>
    <mergeCell ref="S23:U23"/>
    <mergeCell ref="V23:X23"/>
    <mergeCell ref="Y23:AA23"/>
    <mergeCell ref="AB45:AG45"/>
    <mergeCell ref="AH45:AJ45"/>
    <mergeCell ref="AT44:AV44"/>
    <mergeCell ref="AW44:AY44"/>
    <mergeCell ref="AB44:AG44"/>
    <mergeCell ref="AH44:AJ44"/>
    <mergeCell ref="AN44:AP44"/>
    <mergeCell ref="AQ44:AS44"/>
    <mergeCell ref="BC45:BE45"/>
    <mergeCell ref="AK45:AM45"/>
    <mergeCell ref="AN45:AP45"/>
    <mergeCell ref="AQ45:AS45"/>
    <mergeCell ref="AT45:AV45"/>
    <mergeCell ref="AW45:AY45"/>
    <mergeCell ref="AZ45:BB45"/>
    <mergeCell ref="AZ44:BB44"/>
    <mergeCell ref="BC44:BE44"/>
    <mergeCell ref="AK44:AM44"/>
    <mergeCell ref="AQ43:AS43"/>
    <mergeCell ref="AZ43:BB43"/>
    <mergeCell ref="BC43:BE43"/>
    <mergeCell ref="AW43:AY43"/>
    <mergeCell ref="AH43:AJ43"/>
    <mergeCell ref="AT43:AV43"/>
    <mergeCell ref="F44:R44"/>
    <mergeCell ref="S44:U44"/>
    <mergeCell ref="V44:X44"/>
    <mergeCell ref="Y44:AA44"/>
    <mergeCell ref="F41:R41"/>
    <mergeCell ref="S41:U41"/>
    <mergeCell ref="V41:X41"/>
    <mergeCell ref="Y41:AA41"/>
    <mergeCell ref="Y43:AA43"/>
    <mergeCell ref="AB43:AG43"/>
    <mergeCell ref="AB41:AG41"/>
    <mergeCell ref="AH41:AJ41"/>
    <mergeCell ref="AK43:AM43"/>
    <mergeCell ref="AN43:AP43"/>
    <mergeCell ref="F42:BE42"/>
    <mergeCell ref="F43:G43"/>
    <mergeCell ref="H43:P43"/>
    <mergeCell ref="Q43:R43"/>
    <mergeCell ref="S43:U43"/>
    <mergeCell ref="V43:X43"/>
    <mergeCell ref="BC41:BE41"/>
    <mergeCell ref="AK41:AM41"/>
    <mergeCell ref="AN41:AP41"/>
    <mergeCell ref="AQ41:AS41"/>
    <mergeCell ref="AT41:AV41"/>
    <mergeCell ref="AW41:AY41"/>
    <mergeCell ref="AZ41:BB41"/>
    <mergeCell ref="F39:G39"/>
    <mergeCell ref="BC39:BE39"/>
    <mergeCell ref="F40:G40"/>
    <mergeCell ref="BC40:BE40"/>
    <mergeCell ref="H40:P40"/>
    <mergeCell ref="Q40:R40"/>
    <mergeCell ref="S40:U40"/>
    <mergeCell ref="V40:X40"/>
    <mergeCell ref="Y40:AA40"/>
    <mergeCell ref="AB40:AG40"/>
    <mergeCell ref="AW40:AY40"/>
    <mergeCell ref="AZ40:BB40"/>
    <mergeCell ref="F38:G38"/>
    <mergeCell ref="H38:P38"/>
    <mergeCell ref="Q38:R38"/>
    <mergeCell ref="S38:U38"/>
    <mergeCell ref="V38:X38"/>
    <mergeCell ref="Y38:AA38"/>
    <mergeCell ref="AN38:AP38"/>
    <mergeCell ref="AH40:AJ40"/>
    <mergeCell ref="AH38:AJ38"/>
    <mergeCell ref="AK38:AM38"/>
    <mergeCell ref="AT40:AV40"/>
    <mergeCell ref="AK40:AM40"/>
    <mergeCell ref="AN40:AP40"/>
    <mergeCell ref="AQ40:AS40"/>
    <mergeCell ref="AQ38:AS38"/>
    <mergeCell ref="AT38:AV38"/>
    <mergeCell ref="F36:G36"/>
    <mergeCell ref="H36:P36"/>
    <mergeCell ref="Q36:R36"/>
    <mergeCell ref="BC38:BE38"/>
    <mergeCell ref="AB36:AG36"/>
    <mergeCell ref="AH36:AJ36"/>
    <mergeCell ref="AK36:AM36"/>
    <mergeCell ref="AN36:AP36"/>
    <mergeCell ref="AQ36:AS36"/>
    <mergeCell ref="AT36:AV36"/>
    <mergeCell ref="AW38:AY38"/>
    <mergeCell ref="AZ38:BB38"/>
    <mergeCell ref="AZ35:BB35"/>
    <mergeCell ref="AB35:AG35"/>
    <mergeCell ref="AH35:AJ35"/>
    <mergeCell ref="AW36:AY36"/>
    <mergeCell ref="AZ36:BB36"/>
    <mergeCell ref="AT35:AV35"/>
    <mergeCell ref="AW35:AY35"/>
    <mergeCell ref="AB38:AG38"/>
    <mergeCell ref="Q35:R35"/>
    <mergeCell ref="S36:U36"/>
    <mergeCell ref="V36:X36"/>
    <mergeCell ref="Y36:AA36"/>
    <mergeCell ref="Y35:AA35"/>
    <mergeCell ref="S35:U35"/>
    <mergeCell ref="V35:X35"/>
    <mergeCell ref="AN33:AP33"/>
    <mergeCell ref="AW33:AY33"/>
    <mergeCell ref="BC36:BE36"/>
    <mergeCell ref="BC35:BE35"/>
    <mergeCell ref="AK35:AM35"/>
    <mergeCell ref="AN35:AP35"/>
    <mergeCell ref="AQ35:AS35"/>
    <mergeCell ref="F34:BE34"/>
    <mergeCell ref="F35:G35"/>
    <mergeCell ref="H35:P35"/>
    <mergeCell ref="AW32:AY32"/>
    <mergeCell ref="AZ32:BB32"/>
    <mergeCell ref="BC33:BE33"/>
    <mergeCell ref="F33:R33"/>
    <mergeCell ref="S33:U33"/>
    <mergeCell ref="V33:X33"/>
    <mergeCell ref="Y33:AA33"/>
    <mergeCell ref="AB33:AG33"/>
    <mergeCell ref="AH33:AJ33"/>
    <mergeCell ref="AK33:AM33"/>
    <mergeCell ref="AT30:AV30"/>
    <mergeCell ref="AQ33:AS33"/>
    <mergeCell ref="AT33:AV33"/>
    <mergeCell ref="BC31:BE31"/>
    <mergeCell ref="BC32:BE32"/>
    <mergeCell ref="AZ33:BB33"/>
    <mergeCell ref="AQ31:AS31"/>
    <mergeCell ref="AT31:AV31"/>
    <mergeCell ref="AW31:AY31"/>
    <mergeCell ref="AZ31:BB31"/>
    <mergeCell ref="BC29:BE29"/>
    <mergeCell ref="F31:G31"/>
    <mergeCell ref="H31:P31"/>
    <mergeCell ref="Q31:R31"/>
    <mergeCell ref="S31:U31"/>
    <mergeCell ref="V31:X31"/>
    <mergeCell ref="Y31:AA31"/>
    <mergeCell ref="AB31:AG31"/>
    <mergeCell ref="F29:G29"/>
    <mergeCell ref="H29:P29"/>
    <mergeCell ref="S29:U29"/>
    <mergeCell ref="V29:X29"/>
    <mergeCell ref="Y29:AA29"/>
    <mergeCell ref="AB29:AG29"/>
    <mergeCell ref="AZ26:BB26"/>
    <mergeCell ref="AZ28:BB28"/>
    <mergeCell ref="AW29:AY29"/>
    <mergeCell ref="AZ29:BB29"/>
    <mergeCell ref="AW28:AY28"/>
    <mergeCell ref="AQ29:AS29"/>
    <mergeCell ref="F28:G28"/>
    <mergeCell ref="H28:P28"/>
    <mergeCell ref="Q28:R28"/>
    <mergeCell ref="S28:U28"/>
    <mergeCell ref="F27:G27"/>
    <mergeCell ref="H27:P27"/>
    <mergeCell ref="Q27:R27"/>
    <mergeCell ref="S27:U27"/>
    <mergeCell ref="AH26:AJ26"/>
    <mergeCell ref="V28:X28"/>
    <mergeCell ref="Y28:AA28"/>
    <mergeCell ref="AB28:AG28"/>
    <mergeCell ref="AH28:AJ28"/>
    <mergeCell ref="V27:X27"/>
    <mergeCell ref="Y27:AA27"/>
    <mergeCell ref="F26:G26"/>
    <mergeCell ref="H26:P26"/>
    <mergeCell ref="Q26:R26"/>
    <mergeCell ref="S26:U26"/>
    <mergeCell ref="V26:X26"/>
    <mergeCell ref="Y26:AA26"/>
    <mergeCell ref="AQ17:AS17"/>
    <mergeCell ref="AN18:AP18"/>
    <mergeCell ref="AQ18:AS18"/>
    <mergeCell ref="BC28:BE28"/>
    <mergeCell ref="AK28:AM28"/>
    <mergeCell ref="AN28:AP28"/>
    <mergeCell ref="BC26:BE26"/>
    <mergeCell ref="AW27:AY27"/>
    <mergeCell ref="AZ27:BB27"/>
    <mergeCell ref="BC27:BE27"/>
    <mergeCell ref="AK18:AM18"/>
    <mergeCell ref="AK26:AM26"/>
    <mergeCell ref="F19:BE19"/>
    <mergeCell ref="AN26:AP26"/>
    <mergeCell ref="AQ26:AS26"/>
    <mergeCell ref="AK22:AM22"/>
    <mergeCell ref="AT26:AV26"/>
    <mergeCell ref="AW26:AY26"/>
    <mergeCell ref="BC18:BE18"/>
    <mergeCell ref="F25:BE25"/>
    <mergeCell ref="F18:R18"/>
    <mergeCell ref="S18:U18"/>
    <mergeCell ref="V18:X18"/>
    <mergeCell ref="Y18:AA18"/>
    <mergeCell ref="AB18:AG18"/>
    <mergeCell ref="AH18:AJ18"/>
    <mergeCell ref="V17:X17"/>
    <mergeCell ref="Y17:AA17"/>
    <mergeCell ref="AB17:AG17"/>
    <mergeCell ref="AH17:AJ17"/>
    <mergeCell ref="AZ17:BB17"/>
    <mergeCell ref="AZ18:BB18"/>
    <mergeCell ref="AT17:AV17"/>
    <mergeCell ref="AW17:AY17"/>
    <mergeCell ref="AT18:AV18"/>
    <mergeCell ref="AW18:AY18"/>
    <mergeCell ref="F16:G16"/>
    <mergeCell ref="H16:P16"/>
    <mergeCell ref="Q16:R16"/>
    <mergeCell ref="S16:U16"/>
    <mergeCell ref="F17:G17"/>
    <mergeCell ref="H17:P17"/>
    <mergeCell ref="Q17:R17"/>
    <mergeCell ref="S17:U17"/>
    <mergeCell ref="AW16:AY16"/>
    <mergeCell ref="BC17:BE17"/>
    <mergeCell ref="BC16:BE16"/>
    <mergeCell ref="AZ16:BB16"/>
    <mergeCell ref="AK16:AM16"/>
    <mergeCell ref="AN16:AP16"/>
    <mergeCell ref="AQ16:AS16"/>
    <mergeCell ref="AT16:AV16"/>
    <mergeCell ref="AK17:AM17"/>
    <mergeCell ref="AN17:AP17"/>
    <mergeCell ref="AB15:AG15"/>
    <mergeCell ref="AT15:AV15"/>
    <mergeCell ref="V16:X16"/>
    <mergeCell ref="Y16:AA16"/>
    <mergeCell ref="AB16:AG16"/>
    <mergeCell ref="AH16:AJ16"/>
    <mergeCell ref="AH15:AJ15"/>
    <mergeCell ref="AK15:AM15"/>
    <mergeCell ref="F15:G15"/>
    <mergeCell ref="H15:P15"/>
    <mergeCell ref="Q15:R15"/>
    <mergeCell ref="S15:U15"/>
    <mergeCell ref="V15:X15"/>
    <mergeCell ref="Y15:AA15"/>
    <mergeCell ref="AN15:AP15"/>
    <mergeCell ref="AQ14:AS14"/>
    <mergeCell ref="AQ15:AS15"/>
    <mergeCell ref="AZ15:BB15"/>
    <mergeCell ref="AW15:AY15"/>
    <mergeCell ref="BC15:BE15"/>
    <mergeCell ref="BC14:BE14"/>
    <mergeCell ref="F14:G14"/>
    <mergeCell ref="H14:P14"/>
    <mergeCell ref="Q14:R14"/>
    <mergeCell ref="S14:U14"/>
    <mergeCell ref="V14:X14"/>
    <mergeCell ref="Y14:AA14"/>
    <mergeCell ref="AN14:AP14"/>
    <mergeCell ref="AH12:AJ12"/>
    <mergeCell ref="AH14:AJ14"/>
    <mergeCell ref="AB13:AG13"/>
    <mergeCell ref="AH13:AJ13"/>
    <mergeCell ref="AW13:AY13"/>
    <mergeCell ref="AB14:AG14"/>
    <mergeCell ref="AK14:AM14"/>
    <mergeCell ref="BC10:BE10"/>
    <mergeCell ref="F11:BE11"/>
    <mergeCell ref="F12:G12"/>
    <mergeCell ref="H12:P12"/>
    <mergeCell ref="Q12:R12"/>
    <mergeCell ref="S12:U12"/>
    <mergeCell ref="V12:X12"/>
    <mergeCell ref="Y12:AA12"/>
    <mergeCell ref="AZ10:BB10"/>
    <mergeCell ref="AH10:AJ10"/>
    <mergeCell ref="BC12:BE12"/>
    <mergeCell ref="AK12:AM12"/>
    <mergeCell ref="AN12:AP12"/>
    <mergeCell ref="AQ12:AS12"/>
    <mergeCell ref="AT12:AV12"/>
    <mergeCell ref="AW12:AY12"/>
    <mergeCell ref="AZ12:BB12"/>
    <mergeCell ref="F10:G10"/>
    <mergeCell ref="H10:P10"/>
    <mergeCell ref="Q10:R10"/>
    <mergeCell ref="S10:U10"/>
    <mergeCell ref="AK10:AM10"/>
    <mergeCell ref="AN10:AP10"/>
    <mergeCell ref="AT7:BE7"/>
    <mergeCell ref="S8:U9"/>
    <mergeCell ref="V10:X10"/>
    <mergeCell ref="Y10:AA10"/>
    <mergeCell ref="AB10:AG10"/>
    <mergeCell ref="Y8:AA9"/>
    <mergeCell ref="V8:X9"/>
    <mergeCell ref="AQ10:AS10"/>
    <mergeCell ref="AT10:AV10"/>
    <mergeCell ref="AW10:AY10"/>
    <mergeCell ref="F7:G9"/>
    <mergeCell ref="H7:P9"/>
    <mergeCell ref="Q7:R9"/>
    <mergeCell ref="S7:AA7"/>
    <mergeCell ref="AB7:AG9"/>
    <mergeCell ref="AH7:AS7"/>
    <mergeCell ref="BC8:BE9"/>
    <mergeCell ref="AK8:AM9"/>
    <mergeCell ref="AN8:AP9"/>
    <mergeCell ref="AQ8:AS9"/>
    <mergeCell ref="AT8:AV9"/>
    <mergeCell ref="AH8:AJ9"/>
    <mergeCell ref="H39:P39"/>
    <mergeCell ref="Q39:R39"/>
    <mergeCell ref="S39:U39"/>
    <mergeCell ref="V39:X39"/>
    <mergeCell ref="AW8:AY9"/>
    <mergeCell ref="AZ8:BB9"/>
    <mergeCell ref="AB12:AG12"/>
    <mergeCell ref="AT14:AV14"/>
    <mergeCell ref="AW14:AY14"/>
    <mergeCell ref="AZ14:BB14"/>
    <mergeCell ref="AZ39:BB39"/>
    <mergeCell ref="AK39:AM39"/>
    <mergeCell ref="AN39:AP39"/>
    <mergeCell ref="AQ39:AS39"/>
    <mergeCell ref="AT39:AV39"/>
    <mergeCell ref="Y39:AA39"/>
    <mergeCell ref="AB39:AG39"/>
    <mergeCell ref="AH39:AJ39"/>
    <mergeCell ref="AW39:AY39"/>
    <mergeCell ref="AB22:AG22"/>
    <mergeCell ref="AH22:AJ22"/>
    <mergeCell ref="BC37:BE37"/>
    <mergeCell ref="H37:O37"/>
    <mergeCell ref="S37:T37"/>
    <mergeCell ref="AB37:AC37"/>
    <mergeCell ref="AT27:AV27"/>
    <mergeCell ref="AQ28:AS28"/>
    <mergeCell ref="AT28:AV28"/>
    <mergeCell ref="AB26:AG26"/>
    <mergeCell ref="AN22:AP22"/>
    <mergeCell ref="AQ22:AS22"/>
    <mergeCell ref="AT22:AV22"/>
    <mergeCell ref="AW22:AY22"/>
    <mergeCell ref="F22:G22"/>
    <mergeCell ref="H22:P22"/>
    <mergeCell ref="Q22:R22"/>
    <mergeCell ref="S22:U22"/>
    <mergeCell ref="V22:X22"/>
    <mergeCell ref="Y22:AA22"/>
    <mergeCell ref="AZ22:BB22"/>
    <mergeCell ref="BC22:BE22"/>
    <mergeCell ref="F24:R24"/>
    <mergeCell ref="S24:U24"/>
    <mergeCell ref="V24:X24"/>
    <mergeCell ref="Y24:AA24"/>
    <mergeCell ref="AB24:AG24"/>
    <mergeCell ref="AH24:AJ24"/>
    <mergeCell ref="AK24:AM24"/>
    <mergeCell ref="AZ24:BB24"/>
    <mergeCell ref="F32:G32"/>
    <mergeCell ref="F13:G13"/>
    <mergeCell ref="H13:P13"/>
    <mergeCell ref="Q13:R13"/>
    <mergeCell ref="S13:U13"/>
    <mergeCell ref="BC24:BE24"/>
    <mergeCell ref="AN24:AP24"/>
    <mergeCell ref="AQ24:AS24"/>
    <mergeCell ref="AT24:AV24"/>
    <mergeCell ref="AW24:AY24"/>
    <mergeCell ref="AT32:AV32"/>
    <mergeCell ref="AZ13:BB13"/>
    <mergeCell ref="BC13:BE13"/>
    <mergeCell ref="F37:G37"/>
    <mergeCell ref="AK13:AM13"/>
    <mergeCell ref="AN13:AP13"/>
    <mergeCell ref="AQ13:AS13"/>
    <mergeCell ref="AT13:AV13"/>
    <mergeCell ref="V13:X13"/>
    <mergeCell ref="Y13:AA13"/>
    <mergeCell ref="AH27:AJ27"/>
    <mergeCell ref="AK27:AM27"/>
    <mergeCell ref="AN27:AP27"/>
    <mergeCell ref="AQ27:AS27"/>
    <mergeCell ref="AK32:AM32"/>
    <mergeCell ref="AN32:AP32"/>
    <mergeCell ref="AQ32:AS32"/>
    <mergeCell ref="AH32:AJ32"/>
    <mergeCell ref="AQ30:AS30"/>
    <mergeCell ref="AB27:AG27"/>
    <mergeCell ref="AZ20:BB20"/>
    <mergeCell ref="BC20:BE20"/>
    <mergeCell ref="AN20:AP20"/>
    <mergeCell ref="AQ20:AS20"/>
    <mergeCell ref="AT20:AV20"/>
    <mergeCell ref="AW20:AY20"/>
    <mergeCell ref="AK20:AM20"/>
    <mergeCell ref="AW21:AY21"/>
    <mergeCell ref="AZ21:BB21"/>
    <mergeCell ref="AH20:AJ20"/>
    <mergeCell ref="F20:G20"/>
    <mergeCell ref="H20:P20"/>
    <mergeCell ref="Q20:R20"/>
    <mergeCell ref="S20:U20"/>
    <mergeCell ref="V20:X20"/>
    <mergeCell ref="F21:G21"/>
    <mergeCell ref="H21:P21"/>
    <mergeCell ref="Q21:R21"/>
    <mergeCell ref="S21:U21"/>
    <mergeCell ref="Y20:AA20"/>
    <mergeCell ref="AB20:AG20"/>
    <mergeCell ref="BC21:BE21"/>
    <mergeCell ref="AK21:AM21"/>
    <mergeCell ref="AN21:AP21"/>
    <mergeCell ref="AQ21:AS21"/>
    <mergeCell ref="AT21:AV21"/>
    <mergeCell ref="V21:X21"/>
    <mergeCell ref="Y21:AA21"/>
    <mergeCell ref="AB21:AG21"/>
    <mergeCell ref="AH21:AJ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F1:BE47"/>
  <sheetViews>
    <sheetView zoomScalePageLayoutView="0" workbookViewId="0" topLeftCell="A1">
      <selection activeCell="F3" sqref="F3:N3"/>
    </sheetView>
  </sheetViews>
  <sheetFormatPr defaultColWidth="9.140625" defaultRowHeight="15"/>
  <cols>
    <col min="1" max="1" width="3.00390625" style="0" customWidth="1"/>
    <col min="2" max="2" width="2.28125" style="0" customWidth="1"/>
    <col min="3" max="3" width="2.57421875" style="0" hidden="1" customWidth="1"/>
    <col min="4" max="4" width="3.28125" style="0" customWidth="1"/>
    <col min="5" max="5" width="0.13671875" style="0" customWidth="1"/>
    <col min="6" max="7" width="3.8515625" style="0" customWidth="1"/>
    <col min="8" max="8" width="0.5625" style="0" customWidth="1"/>
    <col min="9" max="9" width="4.28125" style="0" hidden="1" customWidth="1"/>
    <col min="10" max="10" width="0.13671875" style="0" customWidth="1"/>
    <col min="11" max="11" width="0.5625" style="0" customWidth="1"/>
    <col min="12" max="12" width="9.140625" style="0" hidden="1" customWidth="1"/>
    <col min="16" max="16" width="9.140625" style="0" hidden="1" customWidth="1"/>
    <col min="18" max="18" width="0.13671875" style="0" customWidth="1"/>
    <col min="20" max="20" width="3.57421875" style="0" customWidth="1"/>
    <col min="21" max="21" width="9.140625" style="0" hidden="1" customWidth="1"/>
    <col min="22" max="22" width="7.7109375" style="0" customWidth="1"/>
    <col min="23" max="24" width="9.140625" style="0" hidden="1" customWidth="1"/>
    <col min="25" max="25" width="8.28125" style="0" customWidth="1"/>
    <col min="26" max="27" width="9.140625" style="0" hidden="1" customWidth="1"/>
    <col min="29" max="29" width="7.421875" style="0" customWidth="1"/>
    <col min="30" max="30" width="4.8515625" style="0" hidden="1" customWidth="1"/>
    <col min="31" max="33" width="9.140625" style="0" hidden="1" customWidth="1"/>
    <col min="34" max="34" width="8.57421875" style="0" customWidth="1"/>
    <col min="35" max="36" width="9.140625" style="0" hidden="1" customWidth="1"/>
    <col min="37" max="37" width="8.57421875" style="0" customWidth="1"/>
    <col min="38" max="39" width="9.140625" style="0" hidden="1" customWidth="1"/>
    <col min="40" max="40" width="7.28125" style="0" customWidth="1"/>
    <col min="41" max="42" width="9.140625" style="0" hidden="1" customWidth="1"/>
    <col min="43" max="43" width="6.00390625" style="0" customWidth="1"/>
    <col min="44" max="45" width="9.140625" style="0" hidden="1" customWidth="1"/>
    <col min="46" max="46" width="7.140625" style="0" customWidth="1"/>
    <col min="47" max="48" width="9.140625" style="0" hidden="1" customWidth="1"/>
    <col min="49" max="49" width="7.28125" style="0" customWidth="1"/>
    <col min="50" max="51" width="9.140625" style="0" hidden="1" customWidth="1"/>
    <col min="52" max="52" width="7.140625" style="0" customWidth="1"/>
    <col min="53" max="54" width="9.140625" style="0" hidden="1" customWidth="1"/>
    <col min="55" max="55" width="3.7109375" style="0" customWidth="1"/>
    <col min="56" max="56" width="9.140625" style="0" hidden="1" customWidth="1"/>
    <col min="57" max="57" width="3.00390625" style="0" customWidth="1"/>
  </cols>
  <sheetData>
    <row r="1" ht="14.25">
      <c r="R1" t="s">
        <v>100</v>
      </c>
    </row>
    <row r="2" ht="14.25">
      <c r="F2" t="s">
        <v>105</v>
      </c>
    </row>
    <row r="3" ht="14.25">
      <c r="F3" t="s">
        <v>162</v>
      </c>
    </row>
    <row r="4" ht="14.25">
      <c r="F4" t="s">
        <v>143</v>
      </c>
    </row>
    <row r="5" spans="6:57" ht="14.25">
      <c r="F5" s="25" t="s">
        <v>149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</row>
    <row r="6" spans="6:57" ht="14.25"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0"/>
    </row>
    <row r="7" spans="6:57" ht="15">
      <c r="F7" s="12" t="s">
        <v>0</v>
      </c>
      <c r="G7" s="12"/>
      <c r="H7" s="13" t="s">
        <v>1</v>
      </c>
      <c r="I7" s="13"/>
      <c r="J7" s="13"/>
      <c r="K7" s="13"/>
      <c r="L7" s="13"/>
      <c r="M7" s="13"/>
      <c r="N7" s="13"/>
      <c r="O7" s="13"/>
      <c r="P7" s="13"/>
      <c r="Q7" s="13" t="s">
        <v>2</v>
      </c>
      <c r="R7" s="13"/>
      <c r="S7" s="12" t="s">
        <v>3</v>
      </c>
      <c r="T7" s="12"/>
      <c r="U7" s="12"/>
      <c r="V7" s="12"/>
      <c r="W7" s="12"/>
      <c r="X7" s="12"/>
      <c r="Y7" s="12"/>
      <c r="Z7" s="12"/>
      <c r="AA7" s="12"/>
      <c r="AB7" s="13" t="s">
        <v>4</v>
      </c>
      <c r="AC7" s="13"/>
      <c r="AD7" s="13"/>
      <c r="AE7" s="13"/>
      <c r="AF7" s="13"/>
      <c r="AG7" s="13"/>
      <c r="AH7" s="12" t="s">
        <v>5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 t="s">
        <v>6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6:57" ht="14.25"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2" t="s">
        <v>7</v>
      </c>
      <c r="T8" s="12"/>
      <c r="U8" s="12"/>
      <c r="V8" s="12" t="s">
        <v>8</v>
      </c>
      <c r="W8" s="12"/>
      <c r="X8" s="12"/>
      <c r="Y8" s="12" t="s">
        <v>9</v>
      </c>
      <c r="Z8" s="12"/>
      <c r="AA8" s="12"/>
      <c r="AB8" s="13"/>
      <c r="AC8" s="13"/>
      <c r="AD8" s="13"/>
      <c r="AE8" s="13"/>
      <c r="AF8" s="13"/>
      <c r="AG8" s="13"/>
      <c r="AH8" s="12" t="s">
        <v>10</v>
      </c>
      <c r="AI8" s="12"/>
      <c r="AJ8" s="12"/>
      <c r="AK8" s="12" t="s">
        <v>11</v>
      </c>
      <c r="AL8" s="12"/>
      <c r="AM8" s="12"/>
      <c r="AN8" s="12" t="s">
        <v>12</v>
      </c>
      <c r="AO8" s="12"/>
      <c r="AP8" s="12"/>
      <c r="AQ8" s="12" t="s">
        <v>13</v>
      </c>
      <c r="AR8" s="12"/>
      <c r="AS8" s="12"/>
      <c r="AT8" s="12" t="s">
        <v>14</v>
      </c>
      <c r="AU8" s="12"/>
      <c r="AV8" s="12"/>
      <c r="AW8" s="12" t="s">
        <v>15</v>
      </c>
      <c r="AX8" s="12"/>
      <c r="AY8" s="12"/>
      <c r="AZ8" s="12" t="s">
        <v>16</v>
      </c>
      <c r="BA8" s="12"/>
      <c r="BB8" s="12"/>
      <c r="BC8" s="12" t="s">
        <v>17</v>
      </c>
      <c r="BD8" s="12"/>
      <c r="BE8" s="12"/>
    </row>
    <row r="9" spans="6:57" ht="14.25"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6:57" ht="15">
      <c r="F10" s="8">
        <v>1</v>
      </c>
      <c r="G10" s="8"/>
      <c r="H10" s="8">
        <v>2</v>
      </c>
      <c r="I10" s="8"/>
      <c r="J10" s="8"/>
      <c r="K10" s="8"/>
      <c r="L10" s="8"/>
      <c r="M10" s="8"/>
      <c r="N10" s="8"/>
      <c r="O10" s="8"/>
      <c r="P10" s="8"/>
      <c r="Q10" s="8">
        <v>3</v>
      </c>
      <c r="R10" s="8"/>
      <c r="S10" s="8">
        <v>4</v>
      </c>
      <c r="T10" s="8"/>
      <c r="U10" s="8"/>
      <c r="V10" s="8">
        <v>5</v>
      </c>
      <c r="W10" s="8"/>
      <c r="X10" s="8"/>
      <c r="Y10" s="8">
        <v>6</v>
      </c>
      <c r="Z10" s="8"/>
      <c r="AA10" s="8"/>
      <c r="AB10" s="8">
        <v>7</v>
      </c>
      <c r="AC10" s="8"/>
      <c r="AD10" s="8"/>
      <c r="AE10" s="8"/>
      <c r="AF10" s="8"/>
      <c r="AG10" s="8"/>
      <c r="AH10" s="8">
        <v>8</v>
      </c>
      <c r="AI10" s="8"/>
      <c r="AJ10" s="8"/>
      <c r="AK10" s="8">
        <v>9</v>
      </c>
      <c r="AL10" s="8"/>
      <c r="AM10" s="8"/>
      <c r="AN10" s="8">
        <v>10</v>
      </c>
      <c r="AO10" s="8"/>
      <c r="AP10" s="8"/>
      <c r="AQ10" s="8">
        <v>11</v>
      </c>
      <c r="AR10" s="8"/>
      <c r="AS10" s="8"/>
      <c r="AT10" s="8">
        <v>12</v>
      </c>
      <c r="AU10" s="8"/>
      <c r="AV10" s="8"/>
      <c r="AW10" s="8">
        <v>13</v>
      </c>
      <c r="AX10" s="8"/>
      <c r="AY10" s="8"/>
      <c r="AZ10" s="8">
        <v>14</v>
      </c>
      <c r="BA10" s="8"/>
      <c r="BB10" s="8"/>
      <c r="BC10" s="8">
        <v>15</v>
      </c>
      <c r="BD10" s="8"/>
      <c r="BE10" s="8"/>
    </row>
    <row r="11" spans="6:57" ht="15" hidden="1">
      <c r="F11" s="11" t="s">
        <v>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6:57" ht="15" hidden="1">
      <c r="F12" s="8">
        <v>1</v>
      </c>
      <c r="G12" s="8"/>
      <c r="H12" s="5" t="s">
        <v>44</v>
      </c>
      <c r="I12" s="6"/>
      <c r="J12" s="6"/>
      <c r="K12" s="6"/>
      <c r="L12" s="6"/>
      <c r="M12" s="6"/>
      <c r="N12" s="6"/>
      <c r="O12" s="6"/>
      <c r="P12" s="7"/>
      <c r="Q12" s="5">
        <v>50</v>
      </c>
      <c r="R12" s="7"/>
      <c r="S12" s="5"/>
      <c r="T12" s="6"/>
      <c r="U12" s="7"/>
      <c r="V12" s="5"/>
      <c r="W12" s="6"/>
      <c r="X12" s="7"/>
      <c r="Y12" s="5"/>
      <c r="Z12" s="6"/>
      <c r="AA12" s="7"/>
      <c r="AB12" s="5"/>
      <c r="AC12" s="6"/>
      <c r="AD12" s="6"/>
      <c r="AE12" s="6"/>
      <c r="AF12" s="6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6:57" ht="15" hidden="1">
      <c r="F13" s="8">
        <v>2</v>
      </c>
      <c r="G13" s="8"/>
      <c r="H13" s="8" t="s">
        <v>20</v>
      </c>
      <c r="I13" s="8"/>
      <c r="J13" s="8"/>
      <c r="K13" s="8"/>
      <c r="L13" s="8"/>
      <c r="M13" s="8"/>
      <c r="N13" s="8"/>
      <c r="O13" s="8"/>
      <c r="P13" s="8"/>
      <c r="Q13" s="8">
        <v>40</v>
      </c>
      <c r="R13" s="8"/>
      <c r="S13" s="8"/>
      <c r="T13" s="8"/>
      <c r="U13" s="8"/>
      <c r="V13" s="8"/>
      <c r="W13" s="8"/>
      <c r="X13" s="8"/>
      <c r="Y13" s="5"/>
      <c r="Z13" s="6"/>
      <c r="AA13" s="7"/>
      <c r="AB13" s="5"/>
      <c r="AC13" s="6"/>
      <c r="AD13" s="6"/>
      <c r="AE13" s="6"/>
      <c r="AF13" s="6"/>
      <c r="AG13" s="7"/>
      <c r="AH13" s="5"/>
      <c r="AI13" s="6"/>
      <c r="AJ13" s="7"/>
      <c r="AK13" s="5"/>
      <c r="AL13" s="6"/>
      <c r="AM13" s="7"/>
      <c r="AN13" s="5"/>
      <c r="AO13" s="6"/>
      <c r="AP13" s="7"/>
      <c r="AQ13" s="5"/>
      <c r="AR13" s="6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6:57" ht="15" hidden="1">
      <c r="F14" s="5">
        <v>3</v>
      </c>
      <c r="G14" s="7"/>
      <c r="H14" s="8" t="s">
        <v>31</v>
      </c>
      <c r="I14" s="8"/>
      <c r="J14" s="8"/>
      <c r="K14" s="8"/>
      <c r="L14" s="8"/>
      <c r="M14" s="8"/>
      <c r="N14" s="8"/>
      <c r="O14" s="8"/>
      <c r="P14" s="8"/>
      <c r="Q14" s="8">
        <v>10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6:57" ht="15" hidden="1">
      <c r="F15" s="5">
        <v>4</v>
      </c>
      <c r="G15" s="7"/>
      <c r="H15" s="8" t="s">
        <v>23</v>
      </c>
      <c r="I15" s="8"/>
      <c r="J15" s="8"/>
      <c r="K15" s="8"/>
      <c r="L15" s="8"/>
      <c r="M15" s="8"/>
      <c r="N15" s="8"/>
      <c r="O15" s="8"/>
      <c r="P15" s="8"/>
      <c r="Q15" s="8">
        <v>10</v>
      </c>
      <c r="R15" s="8"/>
      <c r="S15" s="8"/>
      <c r="T15" s="8"/>
      <c r="U15" s="8"/>
      <c r="V15" s="5"/>
      <c r="W15" s="6"/>
      <c r="X15" s="7"/>
      <c r="Y15" s="5"/>
      <c r="Z15" s="6"/>
      <c r="AA15" s="7"/>
      <c r="AB15" s="5"/>
      <c r="AC15" s="6"/>
      <c r="AD15" s="6"/>
      <c r="AE15" s="6"/>
      <c r="AF15" s="6"/>
      <c r="AG15" s="7"/>
      <c r="AH15" s="5"/>
      <c r="AI15" s="6"/>
      <c r="AJ15" s="7"/>
      <c r="AK15" s="5"/>
      <c r="AL15" s="6"/>
      <c r="AM15" s="7"/>
      <c r="AN15" s="5"/>
      <c r="AO15" s="6"/>
      <c r="AP15" s="7"/>
      <c r="AQ15" s="5"/>
      <c r="AR15" s="6"/>
      <c r="AS15" s="7"/>
      <c r="AT15" s="5"/>
      <c r="AU15" s="6"/>
      <c r="AV15" s="7"/>
      <c r="AW15" s="5"/>
      <c r="AX15" s="6"/>
      <c r="AY15" s="7"/>
      <c r="AZ15" s="5"/>
      <c r="BA15" s="6"/>
      <c r="BB15" s="7"/>
      <c r="BC15" s="5"/>
      <c r="BD15" s="6"/>
      <c r="BE15" s="7"/>
    </row>
    <row r="16" spans="6:57" ht="15" hidden="1">
      <c r="F16" s="8">
        <v>5</v>
      </c>
      <c r="G16" s="8"/>
      <c r="H16" s="8" t="s">
        <v>21</v>
      </c>
      <c r="I16" s="8"/>
      <c r="J16" s="8"/>
      <c r="K16" s="8"/>
      <c r="L16" s="8"/>
      <c r="M16" s="8"/>
      <c r="N16" s="8"/>
      <c r="O16" s="8"/>
      <c r="P16" s="8"/>
      <c r="Q16" s="8">
        <v>65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6:57" ht="15" hidden="1">
      <c r="F17" s="8">
        <v>6</v>
      </c>
      <c r="G17" s="8"/>
      <c r="H17" s="8" t="s">
        <v>22</v>
      </c>
      <c r="I17" s="8"/>
      <c r="J17" s="8"/>
      <c r="K17" s="8"/>
      <c r="L17" s="8"/>
      <c r="M17" s="8"/>
      <c r="N17" s="8"/>
      <c r="O17" s="8"/>
      <c r="P17" s="8"/>
      <c r="Q17" s="8">
        <v>200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6:57" ht="15" hidden="1">
      <c r="F18" s="8">
        <v>7</v>
      </c>
      <c r="G18" s="8"/>
      <c r="H18" s="5" t="s">
        <v>28</v>
      </c>
      <c r="I18" s="6"/>
      <c r="J18" s="6"/>
      <c r="K18" s="6"/>
      <c r="L18" s="6"/>
      <c r="M18" s="6"/>
      <c r="N18" s="6"/>
      <c r="O18" s="6"/>
      <c r="P18" s="7"/>
      <c r="Q18" s="5">
        <v>200</v>
      </c>
      <c r="R18" s="7"/>
      <c r="S18" s="5"/>
      <c r="T18" s="6"/>
      <c r="U18" s="7"/>
      <c r="V18" s="5"/>
      <c r="W18" s="6"/>
      <c r="X18" s="7"/>
      <c r="Y18" s="5"/>
      <c r="Z18" s="6"/>
      <c r="AA18" s="7"/>
      <c r="AB18" s="5"/>
      <c r="AC18" s="6"/>
      <c r="AD18" s="6"/>
      <c r="AE18" s="6"/>
      <c r="AF18" s="6"/>
      <c r="AG18" s="7"/>
      <c r="AH18" s="5"/>
      <c r="AI18" s="6"/>
      <c r="AJ18" s="7"/>
      <c r="AK18" s="5"/>
      <c r="AL18" s="6"/>
      <c r="AM18" s="7"/>
      <c r="AN18" s="5"/>
      <c r="AO18" s="6"/>
      <c r="AP18" s="7"/>
      <c r="AQ18" s="5"/>
      <c r="AR18" s="6"/>
      <c r="AS18" s="7"/>
      <c r="AT18" s="5"/>
      <c r="AU18" s="6"/>
      <c r="AV18" s="7"/>
      <c r="AW18" s="5"/>
      <c r="AX18" s="6"/>
      <c r="AY18" s="7"/>
      <c r="AZ18" s="5"/>
      <c r="BA18" s="6"/>
      <c r="BB18" s="7"/>
      <c r="BC18" s="5"/>
      <c r="BD18" s="6"/>
      <c r="BE18" s="7"/>
    </row>
    <row r="19" spans="6:57" ht="15" hidden="1">
      <c r="F19" s="10" t="s">
        <v>24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6:57" ht="15">
      <c r="F20" s="11" t="s">
        <v>103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</row>
    <row r="21" spans="6:57" ht="15">
      <c r="F21" s="5">
        <v>139</v>
      </c>
      <c r="G21" s="7"/>
      <c r="H21" s="5" t="s">
        <v>20</v>
      </c>
      <c r="I21" s="6"/>
      <c r="J21" s="6"/>
      <c r="K21" s="6"/>
      <c r="L21" s="6"/>
      <c r="M21" s="6"/>
      <c r="N21" s="6"/>
      <c r="O21" s="6"/>
      <c r="P21" s="7"/>
      <c r="Q21" s="5">
        <v>40</v>
      </c>
      <c r="R21" s="7"/>
      <c r="S21" s="5">
        <v>2.32</v>
      </c>
      <c r="T21" s="6"/>
      <c r="U21" s="7"/>
      <c r="V21" s="5">
        <v>2.95</v>
      </c>
      <c r="W21" s="6"/>
      <c r="X21" s="7"/>
      <c r="Y21" s="5">
        <v>0</v>
      </c>
      <c r="Z21" s="6"/>
      <c r="AA21" s="7"/>
      <c r="AB21" s="5">
        <v>36.4</v>
      </c>
      <c r="AC21" s="6"/>
      <c r="AD21" s="6"/>
      <c r="AE21" s="6"/>
      <c r="AF21" s="6"/>
      <c r="AG21" s="7"/>
      <c r="AH21" s="5">
        <v>0.003</v>
      </c>
      <c r="AI21" s="6"/>
      <c r="AJ21" s="7"/>
      <c r="AK21" s="5">
        <v>0.06</v>
      </c>
      <c r="AL21" s="6"/>
      <c r="AM21" s="7"/>
      <c r="AN21" s="5">
        <v>0.016</v>
      </c>
      <c r="AO21" s="6"/>
      <c r="AP21" s="7"/>
      <c r="AQ21" s="5">
        <v>0.04</v>
      </c>
      <c r="AR21" s="6"/>
      <c r="AS21" s="7"/>
      <c r="AT21" s="5">
        <v>70</v>
      </c>
      <c r="AU21" s="6"/>
      <c r="AV21" s="7"/>
      <c r="AW21" s="5">
        <v>70</v>
      </c>
      <c r="AX21" s="6"/>
      <c r="AY21" s="7"/>
      <c r="AZ21" s="5">
        <v>3.3</v>
      </c>
      <c r="BA21" s="6"/>
      <c r="BB21" s="7"/>
      <c r="BC21" s="5">
        <v>0.08</v>
      </c>
      <c r="BD21" s="6"/>
      <c r="BE21" s="7"/>
    </row>
    <row r="22" spans="6:57" ht="15">
      <c r="F22" s="5">
        <v>366</v>
      </c>
      <c r="G22" s="7"/>
      <c r="H22" s="8" t="s">
        <v>113</v>
      </c>
      <c r="I22" s="8"/>
      <c r="J22" s="8"/>
      <c r="K22" s="8"/>
      <c r="L22" s="8"/>
      <c r="M22" s="8"/>
      <c r="N22" s="8"/>
      <c r="O22" s="8"/>
      <c r="P22" s="8"/>
      <c r="Q22" s="8">
        <v>15</v>
      </c>
      <c r="R22" s="8"/>
      <c r="S22" s="8">
        <v>3.47</v>
      </c>
      <c r="T22" s="8"/>
      <c r="U22" s="8"/>
      <c r="V22" s="8">
        <v>4.42</v>
      </c>
      <c r="W22" s="8"/>
      <c r="X22" s="8"/>
      <c r="Y22" s="8">
        <v>0</v>
      </c>
      <c r="Z22" s="8"/>
      <c r="AA22" s="8"/>
      <c r="AB22" s="8">
        <v>53.5</v>
      </c>
      <c r="AC22" s="8"/>
      <c r="AD22" s="8"/>
      <c r="AE22" s="8"/>
      <c r="AF22" s="8"/>
      <c r="AG22" s="8"/>
      <c r="AH22" s="8">
        <v>0.01</v>
      </c>
      <c r="AI22" s="8"/>
      <c r="AJ22" s="8"/>
      <c r="AK22" s="8">
        <v>0.08</v>
      </c>
      <c r="AL22" s="8"/>
      <c r="AM22" s="8"/>
      <c r="AN22" s="8">
        <v>0.01</v>
      </c>
      <c r="AO22" s="8"/>
      <c r="AP22" s="8"/>
      <c r="AQ22" s="8">
        <v>0.03</v>
      </c>
      <c r="AR22" s="8"/>
      <c r="AS22" s="8"/>
      <c r="AT22" s="8">
        <v>105</v>
      </c>
      <c r="AU22" s="8"/>
      <c r="AV22" s="8"/>
      <c r="AW22" s="8">
        <v>105</v>
      </c>
      <c r="AX22" s="8"/>
      <c r="AY22" s="8"/>
      <c r="AZ22" s="8">
        <v>4.9</v>
      </c>
      <c r="BA22" s="8"/>
      <c r="BB22" s="8"/>
      <c r="BC22" s="8">
        <v>0.12</v>
      </c>
      <c r="BD22" s="8"/>
      <c r="BE22" s="8"/>
    </row>
    <row r="23" spans="6:57" ht="15">
      <c r="F23" s="8">
        <v>402</v>
      </c>
      <c r="G23" s="8"/>
      <c r="H23" s="8" t="s">
        <v>155</v>
      </c>
      <c r="I23" s="8"/>
      <c r="J23" s="8"/>
      <c r="K23" s="8"/>
      <c r="L23" s="8"/>
      <c r="M23" s="8"/>
      <c r="N23" s="8"/>
      <c r="O23" s="8"/>
      <c r="P23" s="8"/>
      <c r="Q23" s="8">
        <v>20</v>
      </c>
      <c r="R23" s="8"/>
      <c r="S23" s="8">
        <v>1.48</v>
      </c>
      <c r="T23" s="8"/>
      <c r="U23" s="8"/>
      <c r="V23" s="8">
        <v>2</v>
      </c>
      <c r="W23" s="8"/>
      <c r="X23" s="8"/>
      <c r="Y23" s="8">
        <v>5.12</v>
      </c>
      <c r="Z23" s="8"/>
      <c r="AA23" s="8"/>
      <c r="AB23" s="8">
        <v>85.2</v>
      </c>
      <c r="AC23" s="8"/>
      <c r="AD23" s="8"/>
      <c r="AE23" s="8"/>
      <c r="AF23" s="8"/>
      <c r="AG23" s="8"/>
      <c r="AH23" s="8">
        <v>0.08</v>
      </c>
      <c r="AI23" s="8"/>
      <c r="AJ23" s="8"/>
      <c r="AK23" s="8">
        <v>0</v>
      </c>
      <c r="AL23" s="8"/>
      <c r="AM23" s="8"/>
      <c r="AN23" s="8">
        <v>0</v>
      </c>
      <c r="AO23" s="8"/>
      <c r="AP23" s="8"/>
      <c r="AQ23" s="8">
        <v>1.44</v>
      </c>
      <c r="AR23" s="8"/>
      <c r="AS23" s="8"/>
      <c r="AT23" s="8">
        <v>20</v>
      </c>
      <c r="AU23" s="8"/>
      <c r="AV23" s="8"/>
      <c r="AW23" s="8">
        <v>16.6</v>
      </c>
      <c r="AX23" s="8"/>
      <c r="AY23" s="8"/>
      <c r="AZ23" s="8">
        <v>6</v>
      </c>
      <c r="BA23" s="8"/>
      <c r="BB23" s="8"/>
      <c r="BC23" s="8">
        <v>0.3</v>
      </c>
      <c r="BD23" s="8"/>
      <c r="BE23" s="8"/>
    </row>
    <row r="24" spans="6:57" ht="15">
      <c r="F24" s="5">
        <v>270</v>
      </c>
      <c r="G24" s="7"/>
      <c r="H24" s="8" t="s">
        <v>49</v>
      </c>
      <c r="I24" s="8"/>
      <c r="J24" s="8"/>
      <c r="K24" s="8"/>
      <c r="L24" s="8"/>
      <c r="M24" s="8"/>
      <c r="N24" s="8"/>
      <c r="O24" s="8"/>
      <c r="P24" s="8"/>
      <c r="Q24" s="8">
        <v>200</v>
      </c>
      <c r="R24" s="8"/>
      <c r="S24" s="8">
        <v>4.85</v>
      </c>
      <c r="T24" s="8"/>
      <c r="U24" s="8"/>
      <c r="V24" s="8">
        <v>5.04</v>
      </c>
      <c r="W24" s="8"/>
      <c r="X24" s="8"/>
      <c r="Y24" s="8">
        <v>32.73</v>
      </c>
      <c r="Z24" s="8"/>
      <c r="AA24" s="8"/>
      <c r="AB24" s="8">
        <v>195.71</v>
      </c>
      <c r="AC24" s="8"/>
      <c r="AD24" s="8"/>
      <c r="AE24" s="8"/>
      <c r="AF24" s="8"/>
      <c r="AG24" s="8"/>
      <c r="AH24" s="8">
        <v>0.06</v>
      </c>
      <c r="AI24" s="8"/>
      <c r="AJ24" s="8"/>
      <c r="AK24" s="8">
        <v>1.69</v>
      </c>
      <c r="AL24" s="8"/>
      <c r="AM24" s="8"/>
      <c r="AN24" s="8">
        <v>0.03</v>
      </c>
      <c r="AO24" s="8"/>
      <c r="AP24" s="8"/>
      <c r="AQ24" s="8">
        <v>0.02</v>
      </c>
      <c r="AR24" s="8"/>
      <c r="AS24" s="8"/>
      <c r="AT24" s="8">
        <v>163.15</v>
      </c>
      <c r="AU24" s="8"/>
      <c r="AV24" s="8"/>
      <c r="AW24" s="8">
        <v>149.75</v>
      </c>
      <c r="AX24" s="8"/>
      <c r="AY24" s="8"/>
      <c r="AZ24" s="8">
        <v>39.45</v>
      </c>
      <c r="BA24" s="8"/>
      <c r="BB24" s="8"/>
      <c r="BC24" s="8">
        <v>1.31</v>
      </c>
      <c r="BD24" s="8"/>
      <c r="BE24" s="8"/>
    </row>
    <row r="25" spans="6:57" ht="15">
      <c r="F25" s="5">
        <v>482</v>
      </c>
      <c r="G25" s="7"/>
      <c r="H25" s="8" t="s">
        <v>21</v>
      </c>
      <c r="I25" s="8"/>
      <c r="J25" s="8"/>
      <c r="K25" s="8"/>
      <c r="L25" s="8"/>
      <c r="M25" s="8"/>
      <c r="N25" s="8"/>
      <c r="O25" s="8"/>
      <c r="P25" s="8"/>
      <c r="Q25" s="8">
        <v>40</v>
      </c>
      <c r="R25" s="8"/>
      <c r="S25" s="8">
        <v>3.04</v>
      </c>
      <c r="T25" s="8"/>
      <c r="U25" s="8"/>
      <c r="V25" s="8">
        <v>0.36</v>
      </c>
      <c r="W25" s="8"/>
      <c r="X25" s="8"/>
      <c r="Y25" s="8">
        <v>16.4</v>
      </c>
      <c r="Z25" s="8"/>
      <c r="AA25" s="8"/>
      <c r="AB25" s="8">
        <v>92</v>
      </c>
      <c r="AC25" s="8"/>
      <c r="AD25" s="8"/>
      <c r="AE25" s="8"/>
      <c r="AF25" s="8"/>
      <c r="AG25" s="8"/>
      <c r="AH25" s="8">
        <v>0.08</v>
      </c>
      <c r="AI25" s="8"/>
      <c r="AJ25" s="8"/>
      <c r="AK25" s="8">
        <v>0</v>
      </c>
      <c r="AL25" s="8"/>
      <c r="AM25" s="8"/>
      <c r="AN25" s="8">
        <v>0</v>
      </c>
      <c r="AO25" s="8"/>
      <c r="AP25" s="8"/>
      <c r="AQ25" s="8">
        <v>0.98</v>
      </c>
      <c r="AR25" s="8"/>
      <c r="AS25" s="8"/>
      <c r="AT25" s="8">
        <v>3.2</v>
      </c>
      <c r="AU25" s="8"/>
      <c r="AV25" s="8"/>
      <c r="AW25" s="8">
        <v>10.4</v>
      </c>
      <c r="AX25" s="8"/>
      <c r="AY25" s="8"/>
      <c r="AZ25" s="8">
        <v>10.8</v>
      </c>
      <c r="BA25" s="8"/>
      <c r="BB25" s="8"/>
      <c r="BC25" s="8">
        <v>0.48</v>
      </c>
      <c r="BD25" s="8"/>
      <c r="BE25" s="8"/>
    </row>
    <row r="26" spans="6:57" ht="15">
      <c r="F26" s="10" t="s">
        <v>24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9">
        <f>S21+S22+S25+S23+S24</f>
        <v>15.16</v>
      </c>
      <c r="T26" s="9"/>
      <c r="U26" s="9"/>
      <c r="V26" s="9">
        <f>V21+V22+V25+V23+V24</f>
        <v>14.77</v>
      </c>
      <c r="W26" s="9"/>
      <c r="X26" s="9"/>
      <c r="Y26" s="9">
        <f>Y25+Y23+Y24</f>
        <v>54.25</v>
      </c>
      <c r="Z26" s="9"/>
      <c r="AA26" s="9"/>
      <c r="AB26" s="9">
        <f>AB21+AB22+AB25+AB23+AB24</f>
        <v>462.81000000000006</v>
      </c>
      <c r="AC26" s="9"/>
      <c r="AD26" s="9"/>
      <c r="AE26" s="9"/>
      <c r="AF26" s="9"/>
      <c r="AG26" s="9"/>
      <c r="AH26" s="9">
        <f>AH21+AH22+AH25+AH23+AH24</f>
        <v>0.23299999999999998</v>
      </c>
      <c r="AI26" s="9"/>
      <c r="AJ26" s="9"/>
      <c r="AK26" s="9">
        <f>AK21+AK22+AK24</f>
        <v>1.83</v>
      </c>
      <c r="AL26" s="9"/>
      <c r="AM26" s="9"/>
      <c r="AN26" s="9">
        <f>AN21+AN22+AN24</f>
        <v>0.056</v>
      </c>
      <c r="AO26" s="9"/>
      <c r="AP26" s="9"/>
      <c r="AQ26" s="9">
        <f>AQ21+AQ25++AQ22+AQ23+AQ24</f>
        <v>2.5100000000000002</v>
      </c>
      <c r="AR26" s="9"/>
      <c r="AS26" s="9"/>
      <c r="AT26" s="9">
        <f>AT21+AT22+AT25+AT23+AT24</f>
        <v>361.35</v>
      </c>
      <c r="AU26" s="9"/>
      <c r="AV26" s="9"/>
      <c r="AW26" s="9">
        <f>AW21+AW22+AW25+AW23+AW24</f>
        <v>351.75</v>
      </c>
      <c r="AX26" s="9"/>
      <c r="AY26" s="9"/>
      <c r="AZ26" s="9">
        <f>AZ21+AZ22+AZ25+AZ23+AZ24</f>
        <v>64.45</v>
      </c>
      <c r="BA26" s="9"/>
      <c r="BB26" s="9"/>
      <c r="BC26" s="9">
        <f>BC21+BC22+BC25+BC23+BC24</f>
        <v>2.29</v>
      </c>
      <c r="BD26" s="9"/>
      <c r="BE26" s="9"/>
    </row>
    <row r="27" spans="6:57" ht="15">
      <c r="F27" s="11" t="s">
        <v>25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6:57" ht="15">
      <c r="F28" s="5">
        <v>231</v>
      </c>
      <c r="G28" s="7"/>
      <c r="H28" s="5" t="s">
        <v>27</v>
      </c>
      <c r="I28" s="6"/>
      <c r="J28" s="6"/>
      <c r="K28" s="6"/>
      <c r="L28" s="6"/>
      <c r="M28" s="6"/>
      <c r="N28" s="6"/>
      <c r="O28" s="6"/>
      <c r="P28" s="7"/>
      <c r="Q28" s="5">
        <v>20</v>
      </c>
      <c r="R28" s="7"/>
      <c r="S28" s="5">
        <v>0.63</v>
      </c>
      <c r="T28" s="6"/>
      <c r="U28" s="7"/>
      <c r="V28" s="5">
        <v>0.65</v>
      </c>
      <c r="W28" s="6"/>
      <c r="X28" s="7"/>
      <c r="Y28" s="5">
        <v>1.39</v>
      </c>
      <c r="Z28" s="6"/>
      <c r="AA28" s="7"/>
      <c r="AB28" s="5">
        <v>15.57</v>
      </c>
      <c r="AC28" s="6"/>
      <c r="AD28" s="6"/>
      <c r="AE28" s="6"/>
      <c r="AF28" s="6"/>
      <c r="AG28" s="7"/>
      <c r="AH28" s="5">
        <v>0.03</v>
      </c>
      <c r="AI28" s="6"/>
      <c r="AJ28" s="7"/>
      <c r="AK28" s="5">
        <v>2.18</v>
      </c>
      <c r="AL28" s="6"/>
      <c r="AM28" s="7"/>
      <c r="AN28" s="5">
        <v>0.01</v>
      </c>
      <c r="AO28" s="6"/>
      <c r="AP28" s="7"/>
      <c r="AQ28" s="5">
        <v>0.05</v>
      </c>
      <c r="AR28" s="6"/>
      <c r="AS28" s="7"/>
      <c r="AT28" s="5">
        <v>4.36</v>
      </c>
      <c r="AU28" s="6"/>
      <c r="AV28" s="7"/>
      <c r="AW28" s="5">
        <v>13.51</v>
      </c>
      <c r="AX28" s="6"/>
      <c r="AY28" s="7"/>
      <c r="AZ28" s="5">
        <v>4.57</v>
      </c>
      <c r="BA28" s="6"/>
      <c r="BB28" s="7"/>
      <c r="BC28" s="5">
        <v>0.15</v>
      </c>
      <c r="BD28" s="6"/>
      <c r="BE28" s="7"/>
    </row>
    <row r="29" spans="6:57" ht="15">
      <c r="F29" s="5">
        <v>371</v>
      </c>
      <c r="G29" s="7"/>
      <c r="H29" s="8" t="s">
        <v>57</v>
      </c>
      <c r="I29" s="8"/>
      <c r="J29" s="8"/>
      <c r="K29" s="8"/>
      <c r="L29" s="8"/>
      <c r="M29" s="8"/>
      <c r="N29" s="8"/>
      <c r="O29" s="8"/>
      <c r="P29" s="8"/>
      <c r="Q29" s="8">
        <v>50</v>
      </c>
      <c r="R29" s="8"/>
      <c r="S29" s="8">
        <v>8.71</v>
      </c>
      <c r="T29" s="8"/>
      <c r="U29" s="8"/>
      <c r="V29" s="8">
        <v>3.39</v>
      </c>
      <c r="W29" s="8"/>
      <c r="X29" s="8"/>
      <c r="Y29" s="8">
        <v>0</v>
      </c>
      <c r="Z29" s="8"/>
      <c r="AA29" s="8"/>
      <c r="AB29" s="8">
        <v>65</v>
      </c>
      <c r="AC29" s="8"/>
      <c r="AD29" s="8"/>
      <c r="AE29" s="8"/>
      <c r="AF29" s="8"/>
      <c r="AG29" s="8"/>
      <c r="AH29" s="8">
        <v>0.02</v>
      </c>
      <c r="AI29" s="8"/>
      <c r="AJ29" s="8"/>
      <c r="AK29" s="8">
        <v>0</v>
      </c>
      <c r="AL29" s="8"/>
      <c r="AM29" s="8"/>
      <c r="AN29" s="8">
        <v>0</v>
      </c>
      <c r="AO29" s="8"/>
      <c r="AP29" s="8"/>
      <c r="AQ29" s="8">
        <v>0.08</v>
      </c>
      <c r="AR29" s="8"/>
      <c r="AS29" s="8"/>
      <c r="AT29" s="8">
        <v>19.35</v>
      </c>
      <c r="AU29" s="8"/>
      <c r="AV29" s="8"/>
      <c r="AW29" s="8">
        <v>58.06</v>
      </c>
      <c r="AX29" s="8"/>
      <c r="AY29" s="8"/>
      <c r="AZ29" s="8">
        <v>19.35</v>
      </c>
      <c r="BA29" s="8"/>
      <c r="BB29" s="8"/>
      <c r="BC29" s="8">
        <v>1.61</v>
      </c>
      <c r="BD29" s="8"/>
      <c r="BE29" s="8"/>
    </row>
    <row r="30" spans="6:57" ht="15">
      <c r="F30" s="5">
        <v>51</v>
      </c>
      <c r="G30" s="7"/>
      <c r="H30" s="5" t="s">
        <v>158</v>
      </c>
      <c r="I30" s="6"/>
      <c r="J30" s="6"/>
      <c r="K30" s="6"/>
      <c r="L30" s="6"/>
      <c r="M30" s="6"/>
      <c r="N30" s="6"/>
      <c r="O30" s="6"/>
      <c r="P30" s="7"/>
      <c r="Q30" s="5">
        <v>200</v>
      </c>
      <c r="R30" s="7"/>
      <c r="S30" s="5">
        <v>1.84</v>
      </c>
      <c r="T30" s="6"/>
      <c r="U30" s="7"/>
      <c r="V30" s="5">
        <v>6.19</v>
      </c>
      <c r="W30" s="6"/>
      <c r="X30" s="7"/>
      <c r="Y30" s="5">
        <v>12.34</v>
      </c>
      <c r="Z30" s="6"/>
      <c r="AA30" s="7"/>
      <c r="AB30" s="5">
        <v>112.47</v>
      </c>
      <c r="AC30" s="6"/>
      <c r="AD30" s="6"/>
      <c r="AE30" s="6"/>
      <c r="AF30" s="6"/>
      <c r="AG30" s="7"/>
      <c r="AH30" s="5">
        <v>0.048</v>
      </c>
      <c r="AI30" s="6"/>
      <c r="AJ30" s="7"/>
      <c r="AK30" s="5">
        <v>8.28</v>
      </c>
      <c r="AL30" s="6"/>
      <c r="AM30" s="7"/>
      <c r="AN30" s="5">
        <v>0.17</v>
      </c>
      <c r="AO30" s="6"/>
      <c r="AP30" s="7"/>
      <c r="AQ30" s="5">
        <v>1.91</v>
      </c>
      <c r="AR30" s="6"/>
      <c r="AS30" s="7"/>
      <c r="AT30" s="5">
        <v>28.4</v>
      </c>
      <c r="AU30" s="6"/>
      <c r="AV30" s="7"/>
      <c r="AW30" s="5">
        <v>46.72</v>
      </c>
      <c r="AX30" s="6"/>
      <c r="AY30" s="7"/>
      <c r="AZ30" s="5">
        <v>17.64</v>
      </c>
      <c r="BA30" s="6"/>
      <c r="BB30" s="7"/>
      <c r="BC30" s="5">
        <v>0.53</v>
      </c>
      <c r="BD30" s="6"/>
      <c r="BE30" s="7"/>
    </row>
    <row r="31" spans="6:57" ht="15">
      <c r="F31" s="8">
        <v>212</v>
      </c>
      <c r="G31" s="8"/>
      <c r="H31" s="8" t="s">
        <v>46</v>
      </c>
      <c r="I31" s="8"/>
      <c r="J31" s="8"/>
      <c r="K31" s="8"/>
      <c r="L31" s="8"/>
      <c r="M31" s="8"/>
      <c r="N31" s="8"/>
      <c r="O31" s="8"/>
      <c r="P31" s="8"/>
      <c r="Q31" s="8">
        <v>80</v>
      </c>
      <c r="R31" s="8"/>
      <c r="S31" s="8">
        <v>20.83</v>
      </c>
      <c r="T31" s="8"/>
      <c r="U31" s="8"/>
      <c r="V31" s="8">
        <v>20.83</v>
      </c>
      <c r="W31" s="8"/>
      <c r="X31" s="8"/>
      <c r="Y31" s="8">
        <v>1.11</v>
      </c>
      <c r="Z31" s="8"/>
      <c r="AA31" s="8"/>
      <c r="AB31" s="8">
        <v>276</v>
      </c>
      <c r="AC31" s="8"/>
      <c r="AD31" s="8"/>
      <c r="AE31" s="8"/>
      <c r="AF31" s="8"/>
      <c r="AG31" s="8"/>
      <c r="AH31" s="8">
        <v>0.08</v>
      </c>
      <c r="AI31" s="8"/>
      <c r="AJ31" s="8"/>
      <c r="AK31" s="8">
        <v>1.11</v>
      </c>
      <c r="AL31" s="8"/>
      <c r="AM31" s="8"/>
      <c r="AN31" s="8">
        <v>0.15</v>
      </c>
      <c r="AO31" s="8"/>
      <c r="AP31" s="8"/>
      <c r="AQ31" s="8">
        <v>0.94</v>
      </c>
      <c r="AR31" s="8"/>
      <c r="AS31" s="8"/>
      <c r="AT31" s="8">
        <v>22.23</v>
      </c>
      <c r="AU31" s="8"/>
      <c r="AV31" s="8"/>
      <c r="AW31" s="8">
        <v>194.05</v>
      </c>
      <c r="AX31" s="8"/>
      <c r="AY31" s="8"/>
      <c r="AZ31" s="8">
        <v>22.23</v>
      </c>
      <c r="BA31" s="8"/>
      <c r="BB31" s="8"/>
      <c r="BC31" s="8">
        <v>1.88</v>
      </c>
      <c r="BD31" s="8"/>
      <c r="BE31" s="8"/>
    </row>
    <row r="32" spans="6:57" ht="15">
      <c r="F32" s="8">
        <v>239</v>
      </c>
      <c r="G32" s="8"/>
      <c r="H32" s="8" t="s">
        <v>43</v>
      </c>
      <c r="I32" s="8"/>
      <c r="J32" s="8"/>
      <c r="K32" s="8"/>
      <c r="L32" s="8"/>
      <c r="M32" s="8"/>
      <c r="N32" s="8"/>
      <c r="O32" s="8"/>
      <c r="P32" s="8"/>
      <c r="Q32" s="8">
        <v>150</v>
      </c>
      <c r="R32" s="8"/>
      <c r="S32" s="8">
        <v>3.14</v>
      </c>
      <c r="T32" s="8"/>
      <c r="U32" s="8"/>
      <c r="V32" s="8">
        <v>7.04</v>
      </c>
      <c r="W32" s="8"/>
      <c r="X32" s="8"/>
      <c r="Y32" s="8">
        <v>27.21</v>
      </c>
      <c r="Z32" s="8"/>
      <c r="AA32" s="8"/>
      <c r="AB32" s="8">
        <v>182.28</v>
      </c>
      <c r="AC32" s="8"/>
      <c r="AD32" s="8"/>
      <c r="AE32" s="8"/>
      <c r="AF32" s="8"/>
      <c r="AG32" s="8"/>
      <c r="AH32" s="8">
        <v>0.15</v>
      </c>
      <c r="AI32" s="8"/>
      <c r="AJ32" s="8"/>
      <c r="AK32" s="8">
        <v>0.24</v>
      </c>
      <c r="AL32" s="8"/>
      <c r="AM32" s="8"/>
      <c r="AN32" s="8">
        <v>0.03</v>
      </c>
      <c r="AO32" s="8"/>
      <c r="AP32" s="8"/>
      <c r="AQ32" s="8">
        <v>0.21</v>
      </c>
      <c r="AR32" s="8"/>
      <c r="AS32" s="8"/>
      <c r="AT32" s="8">
        <v>14.99</v>
      </c>
      <c r="AU32" s="8"/>
      <c r="AV32" s="8"/>
      <c r="AW32" s="8">
        <v>79.55</v>
      </c>
      <c r="AX32" s="8"/>
      <c r="AY32" s="8"/>
      <c r="AZ32" s="8">
        <v>29.07</v>
      </c>
      <c r="BA32" s="8"/>
      <c r="BB32" s="8"/>
      <c r="BC32" s="8">
        <v>1.16</v>
      </c>
      <c r="BD32" s="8"/>
      <c r="BE32" s="8"/>
    </row>
    <row r="33" spans="6:57" ht="15">
      <c r="F33" s="8">
        <v>293</v>
      </c>
      <c r="G33" s="8"/>
      <c r="H33" s="5" t="s">
        <v>68</v>
      </c>
      <c r="I33" s="6"/>
      <c r="J33" s="6"/>
      <c r="K33" s="6"/>
      <c r="L33" s="6"/>
      <c r="M33" s="6"/>
      <c r="N33" s="6"/>
      <c r="O33" s="6"/>
      <c r="P33" s="7"/>
      <c r="Q33" s="5">
        <v>200</v>
      </c>
      <c r="R33" s="7"/>
      <c r="S33" s="5">
        <v>2</v>
      </c>
      <c r="T33" s="6"/>
      <c r="U33" s="7"/>
      <c r="V33" s="5">
        <v>0.2</v>
      </c>
      <c r="W33" s="6"/>
      <c r="X33" s="7"/>
      <c r="Y33" s="5">
        <v>5.8</v>
      </c>
      <c r="Z33" s="6"/>
      <c r="AA33" s="7"/>
      <c r="AB33" s="5">
        <v>36</v>
      </c>
      <c r="AC33" s="6"/>
      <c r="AD33" s="6"/>
      <c r="AE33" s="6"/>
      <c r="AF33" s="6"/>
      <c r="AG33" s="7"/>
      <c r="AH33" s="5">
        <v>0.02</v>
      </c>
      <c r="AI33" s="6"/>
      <c r="AJ33" s="7"/>
      <c r="AK33" s="5">
        <v>4</v>
      </c>
      <c r="AL33" s="6"/>
      <c r="AM33" s="7"/>
      <c r="AN33" s="5">
        <v>0</v>
      </c>
      <c r="AO33" s="6"/>
      <c r="AP33" s="7"/>
      <c r="AQ33" s="5">
        <v>0.2</v>
      </c>
      <c r="AR33" s="6"/>
      <c r="AS33" s="7"/>
      <c r="AT33" s="5">
        <v>14</v>
      </c>
      <c r="AU33" s="6"/>
      <c r="AV33" s="7"/>
      <c r="AW33" s="5">
        <v>14</v>
      </c>
      <c r="AX33" s="6"/>
      <c r="AY33" s="7"/>
      <c r="AZ33" s="5">
        <v>8</v>
      </c>
      <c r="BA33" s="6"/>
      <c r="BB33" s="7"/>
      <c r="BC33" s="5">
        <v>2.8</v>
      </c>
      <c r="BD33" s="6"/>
      <c r="BE33" s="7"/>
    </row>
    <row r="34" spans="6:57" ht="15">
      <c r="F34" s="5">
        <v>481</v>
      </c>
      <c r="G34" s="7"/>
      <c r="H34" s="5" t="s">
        <v>152</v>
      </c>
      <c r="I34" s="6"/>
      <c r="J34" s="6"/>
      <c r="K34" s="6"/>
      <c r="L34" s="6"/>
      <c r="M34" s="6"/>
      <c r="N34" s="6"/>
      <c r="O34" s="6"/>
      <c r="P34" s="7"/>
      <c r="Q34" s="5">
        <v>40</v>
      </c>
      <c r="R34" s="7"/>
      <c r="S34" s="5">
        <v>2.92</v>
      </c>
      <c r="T34" s="6"/>
      <c r="U34" s="7"/>
      <c r="V34" s="5">
        <v>0.36</v>
      </c>
      <c r="W34" s="6"/>
      <c r="X34" s="7"/>
      <c r="Y34" s="5">
        <v>16.6</v>
      </c>
      <c r="Z34" s="6"/>
      <c r="AA34" s="7"/>
      <c r="AB34" s="5">
        <v>75.6</v>
      </c>
      <c r="AC34" s="6"/>
      <c r="AD34" s="6"/>
      <c r="AE34" s="6"/>
      <c r="AF34" s="6"/>
      <c r="AG34" s="7"/>
      <c r="AH34" s="5">
        <v>0.08</v>
      </c>
      <c r="AI34" s="6"/>
      <c r="AJ34" s="7"/>
      <c r="AK34" s="5">
        <v>0</v>
      </c>
      <c r="AL34" s="6"/>
      <c r="AM34" s="7"/>
      <c r="AN34" s="5">
        <v>0</v>
      </c>
      <c r="AO34" s="6"/>
      <c r="AP34" s="7"/>
      <c r="AQ34" s="5">
        <v>0.8</v>
      </c>
      <c r="AR34" s="6"/>
      <c r="AS34" s="7"/>
      <c r="AT34" s="5">
        <v>16.53</v>
      </c>
      <c r="AU34" s="6"/>
      <c r="AV34" s="7"/>
      <c r="AW34" s="5">
        <v>63.2</v>
      </c>
      <c r="AX34" s="6"/>
      <c r="AY34" s="7"/>
      <c r="AZ34" s="5">
        <v>11.46</v>
      </c>
      <c r="BA34" s="6"/>
      <c r="BB34" s="7"/>
      <c r="BC34" s="5">
        <v>0.34</v>
      </c>
      <c r="BD34" s="6"/>
      <c r="BE34" s="7"/>
    </row>
    <row r="35" spans="6:57" ht="15">
      <c r="F35" s="5">
        <v>482</v>
      </c>
      <c r="G35" s="7"/>
      <c r="H35" s="8" t="s">
        <v>21</v>
      </c>
      <c r="I35" s="8"/>
      <c r="J35" s="8"/>
      <c r="K35" s="8"/>
      <c r="L35" s="8"/>
      <c r="M35" s="8"/>
      <c r="N35" s="8"/>
      <c r="O35" s="8"/>
      <c r="P35" s="8"/>
      <c r="Q35" s="8">
        <v>35</v>
      </c>
      <c r="R35" s="8"/>
      <c r="S35" s="8">
        <v>2.66</v>
      </c>
      <c r="T35" s="8"/>
      <c r="U35" s="8"/>
      <c r="V35" s="8">
        <v>0.32</v>
      </c>
      <c r="W35" s="8"/>
      <c r="X35" s="8"/>
      <c r="Y35" s="8">
        <v>14.35</v>
      </c>
      <c r="Z35" s="8"/>
      <c r="AA35" s="8"/>
      <c r="AB35" s="8">
        <v>81</v>
      </c>
      <c r="AC35" s="8"/>
      <c r="AD35" s="8"/>
      <c r="AE35" s="8"/>
      <c r="AF35" s="8"/>
      <c r="AG35" s="8"/>
      <c r="AH35" s="8">
        <v>0.07</v>
      </c>
      <c r="AI35" s="8"/>
      <c r="AJ35" s="8"/>
      <c r="AK35" s="8">
        <v>0</v>
      </c>
      <c r="AL35" s="8"/>
      <c r="AM35" s="8"/>
      <c r="AN35" s="8">
        <v>0</v>
      </c>
      <c r="AO35" s="8"/>
      <c r="AP35" s="8"/>
      <c r="AQ35" s="8">
        <v>0.4</v>
      </c>
      <c r="AR35" s="8"/>
      <c r="AS35" s="8"/>
      <c r="AT35" s="8">
        <v>2.8</v>
      </c>
      <c r="AU35" s="8"/>
      <c r="AV35" s="8"/>
      <c r="AW35" s="8">
        <v>9.1</v>
      </c>
      <c r="AX35" s="8"/>
      <c r="AY35" s="8"/>
      <c r="AZ35" s="8">
        <v>9.45</v>
      </c>
      <c r="BA35" s="8"/>
      <c r="BB35" s="8"/>
      <c r="BC35" s="8">
        <v>0.42</v>
      </c>
      <c r="BD35" s="8"/>
      <c r="BE35" s="8"/>
    </row>
    <row r="36" spans="6:57" ht="15.75" thickBot="1">
      <c r="F36" s="10" t="s">
        <v>24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9">
        <f>S28+S30+S31+S32+S29+S34+S35+S33</f>
        <v>42.730000000000004</v>
      </c>
      <c r="T36" s="9"/>
      <c r="U36" s="9"/>
      <c r="V36" s="9">
        <f>V28+V30+V31+V32+V29+V34+V35+V33</f>
        <v>38.980000000000004</v>
      </c>
      <c r="W36" s="9"/>
      <c r="X36" s="9"/>
      <c r="Y36" s="9">
        <f>Y28+Y30+Y31+Y32+Y29+Y34+Y35+Y33</f>
        <v>78.8</v>
      </c>
      <c r="Z36" s="9"/>
      <c r="AA36" s="9"/>
      <c r="AB36" s="9">
        <f>AB28+AB30+AB31+AB32+AB29+AB34+AB35+AB33</f>
        <v>843.92</v>
      </c>
      <c r="AC36" s="9"/>
      <c r="AD36" s="9"/>
      <c r="AE36" s="9"/>
      <c r="AF36" s="9"/>
      <c r="AG36" s="9"/>
      <c r="AH36" s="9">
        <f>AH28+AH30+AH31+AH32+AH29+AH34+AH35+AH33</f>
        <v>0.49800000000000005</v>
      </c>
      <c r="AI36" s="9"/>
      <c r="AJ36" s="9"/>
      <c r="AK36" s="9">
        <f>AK28+AK30+AK31+AK32+AK33</f>
        <v>15.809999999999999</v>
      </c>
      <c r="AL36" s="9"/>
      <c r="AM36" s="9"/>
      <c r="AN36" s="9">
        <f>AN28+AN30+AN31+AN32</f>
        <v>0.36</v>
      </c>
      <c r="AO36" s="9"/>
      <c r="AP36" s="9"/>
      <c r="AQ36" s="9">
        <f>AQ28+AQ30+AQ31+AQ32+AQ29+AQ34+AQ35+AQ33</f>
        <v>4.590000000000001</v>
      </c>
      <c r="AR36" s="9"/>
      <c r="AS36" s="9"/>
      <c r="AT36" s="9">
        <f>AT28+AT30+AT31+AT32+AT29+AT34+AT35+AT33</f>
        <v>122.65999999999998</v>
      </c>
      <c r="AU36" s="9"/>
      <c r="AV36" s="9"/>
      <c r="AW36" s="9">
        <f>AW28+AW30+AW31+AW32+AW29+AW34+AW35+AW33</f>
        <v>478.19</v>
      </c>
      <c r="AX36" s="9"/>
      <c r="AY36" s="9"/>
      <c r="AZ36" s="9">
        <f>AZ28+AZ30+AZ31+AZ32+AZ29+AZ34+AZ35+AZ33</f>
        <v>121.77</v>
      </c>
      <c r="BA36" s="9"/>
      <c r="BB36" s="9"/>
      <c r="BC36" s="9">
        <f>BC28+BC30+BC31+BC32+BC29+BC34+BC35+BC33</f>
        <v>8.89</v>
      </c>
      <c r="BD36" s="9"/>
      <c r="BE36" s="9"/>
    </row>
    <row r="37" spans="6:57" ht="15" hidden="1">
      <c r="F37" s="11" t="s">
        <v>29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</row>
    <row r="38" spans="6:57" ht="15" hidden="1">
      <c r="F38" s="8">
        <v>1</v>
      </c>
      <c r="G38" s="8"/>
      <c r="H38" s="5" t="s">
        <v>40</v>
      </c>
      <c r="I38" s="6"/>
      <c r="J38" s="6"/>
      <c r="K38" s="6"/>
      <c r="L38" s="6"/>
      <c r="M38" s="6"/>
      <c r="N38" s="6"/>
      <c r="O38" s="6"/>
      <c r="P38" s="7"/>
      <c r="Q38" s="5" t="s">
        <v>85</v>
      </c>
      <c r="R38" s="7"/>
      <c r="S38" s="5"/>
      <c r="T38" s="6"/>
      <c r="U38" s="7"/>
      <c r="V38" s="5"/>
      <c r="W38" s="6"/>
      <c r="X38" s="7"/>
      <c r="Y38" s="5"/>
      <c r="Z38" s="6"/>
      <c r="AA38" s="7"/>
      <c r="AB38" s="5"/>
      <c r="AC38" s="6"/>
      <c r="AD38" s="6"/>
      <c r="AE38" s="6"/>
      <c r="AF38" s="6"/>
      <c r="AG38" s="7"/>
      <c r="AH38" s="5"/>
      <c r="AI38" s="6"/>
      <c r="AJ38" s="7"/>
      <c r="AK38" s="5"/>
      <c r="AL38" s="6"/>
      <c r="AM38" s="7"/>
      <c r="AN38" s="5"/>
      <c r="AO38" s="6"/>
      <c r="AP38" s="7"/>
      <c r="AQ38" s="5"/>
      <c r="AR38" s="6"/>
      <c r="AS38" s="7"/>
      <c r="AT38" s="5"/>
      <c r="AU38" s="6"/>
      <c r="AV38" s="7"/>
      <c r="AW38" s="5"/>
      <c r="AX38" s="6"/>
      <c r="AY38" s="7"/>
      <c r="AZ38" s="5"/>
      <c r="BA38" s="6"/>
      <c r="BB38" s="7"/>
      <c r="BC38" s="5"/>
      <c r="BD38" s="6"/>
      <c r="BE38" s="7"/>
    </row>
    <row r="39" spans="6:57" ht="15" hidden="1">
      <c r="F39" s="8">
        <v>2</v>
      </c>
      <c r="G39" s="8"/>
      <c r="H39" s="8" t="s">
        <v>65</v>
      </c>
      <c r="I39" s="8"/>
      <c r="J39" s="8"/>
      <c r="K39" s="8"/>
      <c r="L39" s="8"/>
      <c r="M39" s="8"/>
      <c r="N39" s="8"/>
      <c r="O39" s="8"/>
      <c r="P39" s="8"/>
      <c r="Q39" s="8" t="s">
        <v>86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6:57" ht="15" hidden="1">
      <c r="F40" s="8">
        <v>3</v>
      </c>
      <c r="G40" s="8"/>
      <c r="H40" s="5" t="s">
        <v>34</v>
      </c>
      <c r="I40" s="6"/>
      <c r="J40" s="6"/>
      <c r="K40" s="6"/>
      <c r="L40" s="6"/>
      <c r="M40" s="6"/>
      <c r="N40" s="6"/>
      <c r="O40" s="6"/>
      <c r="P40" s="7"/>
      <c r="Q40" s="5">
        <v>200</v>
      </c>
      <c r="R40" s="7"/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6"/>
      <c r="AE40" s="6"/>
      <c r="AF40" s="6"/>
      <c r="AG40" s="7"/>
      <c r="AH40" s="5"/>
      <c r="AI40" s="6"/>
      <c r="AJ40" s="7"/>
      <c r="AK40" s="5"/>
      <c r="AL40" s="6"/>
      <c r="AM40" s="7"/>
      <c r="AN40" s="5"/>
      <c r="AO40" s="6"/>
      <c r="AP40" s="7"/>
      <c r="AQ40" s="5"/>
      <c r="AR40" s="6"/>
      <c r="AS40" s="7"/>
      <c r="AT40" s="5"/>
      <c r="AU40" s="6"/>
      <c r="AV40" s="7"/>
      <c r="AW40" s="5"/>
      <c r="AX40" s="6"/>
      <c r="AY40" s="7"/>
      <c r="AZ40" s="5"/>
      <c r="BA40" s="6"/>
      <c r="BB40" s="7"/>
      <c r="BC40" s="5"/>
      <c r="BD40" s="6"/>
      <c r="BE40" s="7"/>
    </row>
    <row r="41" spans="6:57" ht="15" hidden="1">
      <c r="F41" s="8">
        <v>4</v>
      </c>
      <c r="G41" s="8"/>
      <c r="H41" s="8" t="s">
        <v>21</v>
      </c>
      <c r="I41" s="8"/>
      <c r="J41" s="8"/>
      <c r="K41" s="8"/>
      <c r="L41" s="8"/>
      <c r="M41" s="8"/>
      <c r="N41" s="8"/>
      <c r="O41" s="8"/>
      <c r="P41" s="8"/>
      <c r="Q41" s="8">
        <v>65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6:57" ht="15" hidden="1">
      <c r="F42" s="8">
        <v>5</v>
      </c>
      <c r="G42" s="8"/>
      <c r="H42" s="8" t="s">
        <v>87</v>
      </c>
      <c r="I42" s="8"/>
      <c r="J42" s="8"/>
      <c r="K42" s="8"/>
      <c r="L42" s="8"/>
      <c r="M42" s="8"/>
      <c r="N42" s="8"/>
      <c r="O42" s="8"/>
      <c r="P42" s="8"/>
      <c r="Q42" s="8" t="s">
        <v>88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6:57" ht="15" hidden="1">
      <c r="F43" s="10" t="s">
        <v>24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6:57" ht="15" hidden="1">
      <c r="F44" s="11" t="s">
        <v>33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</row>
    <row r="45" spans="6:57" ht="15" hidden="1">
      <c r="F45" s="8">
        <v>1</v>
      </c>
      <c r="G45" s="8"/>
      <c r="H45" s="8" t="s">
        <v>50</v>
      </c>
      <c r="I45" s="8"/>
      <c r="J45" s="8"/>
      <c r="K45" s="8"/>
      <c r="L45" s="8"/>
      <c r="M45" s="8"/>
      <c r="N45" s="8"/>
      <c r="O45" s="8"/>
      <c r="P45" s="8"/>
      <c r="Q45" s="8">
        <v>100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6:57" ht="15.75" hidden="1" thickBot="1">
      <c r="F46" s="17" t="s">
        <v>24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</row>
    <row r="47" spans="6:57" ht="15.75" thickBot="1">
      <c r="F47" s="22" t="s">
        <v>35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  <c r="S47" s="19">
        <f>S19+S36+S26+S43+S46</f>
        <v>57.89</v>
      </c>
      <c r="T47" s="20"/>
      <c r="U47" s="21"/>
      <c r="V47" s="19">
        <f>V46+V43+V26+V36+V19</f>
        <v>53.75</v>
      </c>
      <c r="W47" s="20"/>
      <c r="X47" s="21"/>
      <c r="Y47" s="19">
        <f>Y46+Y43+Y26+Y36+Y19</f>
        <v>133.05</v>
      </c>
      <c r="Z47" s="20"/>
      <c r="AA47" s="21"/>
      <c r="AB47" s="19">
        <f>AB46+AB43+AB26+AB36+AB19</f>
        <v>1306.73</v>
      </c>
      <c r="AC47" s="20"/>
      <c r="AD47" s="20"/>
      <c r="AE47" s="20"/>
      <c r="AF47" s="20"/>
      <c r="AG47" s="21"/>
      <c r="AH47" s="19">
        <f>AH46+AH43+AH26+AH36+AH19</f>
        <v>0.7310000000000001</v>
      </c>
      <c r="AI47" s="20"/>
      <c r="AJ47" s="21"/>
      <c r="AK47" s="19">
        <f>AK46+AK43+AK26+AK36+AK19</f>
        <v>17.64</v>
      </c>
      <c r="AL47" s="20"/>
      <c r="AM47" s="21"/>
      <c r="AN47" s="19">
        <f>AN46+AN43+AN26+AN36+AN19</f>
        <v>0.416</v>
      </c>
      <c r="AO47" s="20"/>
      <c r="AP47" s="21"/>
      <c r="AQ47" s="19">
        <f>AQ46+AQ43+AQ26+AQ36+AQ19</f>
        <v>7.100000000000001</v>
      </c>
      <c r="AR47" s="20"/>
      <c r="AS47" s="21"/>
      <c r="AT47" s="19">
        <f>AT46+AT43+AT26+AT36+AT19</f>
        <v>484.01</v>
      </c>
      <c r="AU47" s="20"/>
      <c r="AV47" s="21"/>
      <c r="AW47" s="19">
        <f>AW46+AW43+AW26+AW36+AW19</f>
        <v>829.94</v>
      </c>
      <c r="AX47" s="20"/>
      <c r="AY47" s="21"/>
      <c r="AZ47" s="19">
        <f>AZ46+AZ43+AZ26+AZ36+AZ19</f>
        <v>186.22</v>
      </c>
      <c r="BA47" s="20"/>
      <c r="BB47" s="21"/>
      <c r="BC47" s="19">
        <f>BC46+BC43+BC26+BC36+BC19</f>
        <v>11.18</v>
      </c>
      <c r="BD47" s="20"/>
      <c r="BE47" s="21"/>
    </row>
  </sheetData>
  <sheetProtection/>
  <mergeCells count="507">
    <mergeCell ref="V21:X21"/>
    <mergeCell ref="Y21:AA21"/>
    <mergeCell ref="F21:G21"/>
    <mergeCell ref="H21:P21"/>
    <mergeCell ref="Q21:R21"/>
    <mergeCell ref="S21:U21"/>
    <mergeCell ref="F5:BE6"/>
    <mergeCell ref="AW21:AY21"/>
    <mergeCell ref="AZ21:BB21"/>
    <mergeCell ref="BC21:BE21"/>
    <mergeCell ref="AK21:AM21"/>
    <mergeCell ref="AN21:AP21"/>
    <mergeCell ref="AZ24:BB24"/>
    <mergeCell ref="AN24:AP24"/>
    <mergeCell ref="AQ24:AS24"/>
    <mergeCell ref="AT24:AV24"/>
    <mergeCell ref="AW24:AY24"/>
    <mergeCell ref="AB21:AG21"/>
    <mergeCell ref="AH21:AJ21"/>
    <mergeCell ref="AQ21:AS21"/>
    <mergeCell ref="AT21:AV21"/>
    <mergeCell ref="BC24:BE24"/>
    <mergeCell ref="F24:G24"/>
    <mergeCell ref="H24:P24"/>
    <mergeCell ref="Q24:R24"/>
    <mergeCell ref="S24:U24"/>
    <mergeCell ref="V24:X24"/>
    <mergeCell ref="Y24:AA24"/>
    <mergeCell ref="AB24:AG24"/>
    <mergeCell ref="AH24:AJ24"/>
    <mergeCell ref="AK24:AM24"/>
    <mergeCell ref="AB25:AG25"/>
    <mergeCell ref="AH25:AJ25"/>
    <mergeCell ref="AW25:AY25"/>
    <mergeCell ref="AZ25:BB25"/>
    <mergeCell ref="BC25:BE25"/>
    <mergeCell ref="AK25:AM25"/>
    <mergeCell ref="AN25:AP25"/>
    <mergeCell ref="AQ25:AS25"/>
    <mergeCell ref="AT25:AV25"/>
    <mergeCell ref="BC16:BE16"/>
    <mergeCell ref="AK16:AM16"/>
    <mergeCell ref="AN16:AP16"/>
    <mergeCell ref="AQ16:AS16"/>
    <mergeCell ref="AT16:AV16"/>
    <mergeCell ref="H25:P25"/>
    <mergeCell ref="Q25:R25"/>
    <mergeCell ref="S25:U25"/>
    <mergeCell ref="V25:X25"/>
    <mergeCell ref="Y25:AA25"/>
    <mergeCell ref="F16:G16"/>
    <mergeCell ref="H16:P16"/>
    <mergeCell ref="Q16:R16"/>
    <mergeCell ref="S16:U16"/>
    <mergeCell ref="V16:X16"/>
    <mergeCell ref="Y16:AA16"/>
    <mergeCell ref="AB40:AG40"/>
    <mergeCell ref="AH40:AJ40"/>
    <mergeCell ref="BC40:BE40"/>
    <mergeCell ref="AK40:AM40"/>
    <mergeCell ref="AN40:AP40"/>
    <mergeCell ref="AQ40:AS40"/>
    <mergeCell ref="AT40:AV40"/>
    <mergeCell ref="AW40:AY40"/>
    <mergeCell ref="AZ40:BB40"/>
    <mergeCell ref="F40:G40"/>
    <mergeCell ref="H40:P40"/>
    <mergeCell ref="Q40:R40"/>
    <mergeCell ref="S40:U40"/>
    <mergeCell ref="V40:X40"/>
    <mergeCell ref="Y40:AA40"/>
    <mergeCell ref="AB13:AG13"/>
    <mergeCell ref="AH13:AJ13"/>
    <mergeCell ref="AW13:AY13"/>
    <mergeCell ref="AZ13:BB13"/>
    <mergeCell ref="BC13:BE13"/>
    <mergeCell ref="AK13:AM13"/>
    <mergeCell ref="AN13:AP13"/>
    <mergeCell ref="AQ13:AS13"/>
    <mergeCell ref="AT13:AV13"/>
    <mergeCell ref="F47:R47"/>
    <mergeCell ref="S47:U47"/>
    <mergeCell ref="V47:X47"/>
    <mergeCell ref="Y47:AA47"/>
    <mergeCell ref="F13:G13"/>
    <mergeCell ref="H13:P13"/>
    <mergeCell ref="Q13:R13"/>
    <mergeCell ref="S13:U13"/>
    <mergeCell ref="V13:X13"/>
    <mergeCell ref="Y13:AA13"/>
    <mergeCell ref="AB47:AG47"/>
    <mergeCell ref="AH47:AJ47"/>
    <mergeCell ref="AT46:AV46"/>
    <mergeCell ref="AW46:AY46"/>
    <mergeCell ref="AB46:AG46"/>
    <mergeCell ref="AH46:AJ46"/>
    <mergeCell ref="AN46:AP46"/>
    <mergeCell ref="AQ46:AS46"/>
    <mergeCell ref="BC46:BE46"/>
    <mergeCell ref="BC47:BE47"/>
    <mergeCell ref="AK47:AM47"/>
    <mergeCell ref="AN47:AP47"/>
    <mergeCell ref="AQ47:AS47"/>
    <mergeCell ref="AT47:AV47"/>
    <mergeCell ref="AW47:AY47"/>
    <mergeCell ref="AZ47:BB47"/>
    <mergeCell ref="AK46:AM46"/>
    <mergeCell ref="AW45:AY45"/>
    <mergeCell ref="AZ45:BB45"/>
    <mergeCell ref="AZ43:BB43"/>
    <mergeCell ref="F46:R46"/>
    <mergeCell ref="S46:U46"/>
    <mergeCell ref="V46:X46"/>
    <mergeCell ref="Y46:AA46"/>
    <mergeCell ref="AZ46:BB46"/>
    <mergeCell ref="AW43:AY43"/>
    <mergeCell ref="F43:R43"/>
    <mergeCell ref="S43:U43"/>
    <mergeCell ref="V43:X43"/>
    <mergeCell ref="Y43:AA43"/>
    <mergeCell ref="BC45:BE45"/>
    <mergeCell ref="AK45:AM45"/>
    <mergeCell ref="AN45:AP45"/>
    <mergeCell ref="AQ45:AS45"/>
    <mergeCell ref="AT45:AV45"/>
    <mergeCell ref="AH45:AJ45"/>
    <mergeCell ref="AB43:AG43"/>
    <mergeCell ref="AH43:AJ43"/>
    <mergeCell ref="F45:G45"/>
    <mergeCell ref="BC43:BE43"/>
    <mergeCell ref="F44:BE44"/>
    <mergeCell ref="AK43:AM43"/>
    <mergeCell ref="AN43:AP43"/>
    <mergeCell ref="AQ43:AS43"/>
    <mergeCell ref="AT43:AV43"/>
    <mergeCell ref="S42:U42"/>
    <mergeCell ref="V42:X42"/>
    <mergeCell ref="Y42:AA42"/>
    <mergeCell ref="AB42:AG42"/>
    <mergeCell ref="H45:P45"/>
    <mergeCell ref="Q45:R45"/>
    <mergeCell ref="S45:U45"/>
    <mergeCell ref="V45:X45"/>
    <mergeCell ref="Y45:AA45"/>
    <mergeCell ref="AB45:AG45"/>
    <mergeCell ref="AH42:AJ42"/>
    <mergeCell ref="AK42:AM42"/>
    <mergeCell ref="AN42:AP42"/>
    <mergeCell ref="AQ42:AS42"/>
    <mergeCell ref="F41:G41"/>
    <mergeCell ref="BC41:BE41"/>
    <mergeCell ref="F42:G42"/>
    <mergeCell ref="BC42:BE42"/>
    <mergeCell ref="H42:P42"/>
    <mergeCell ref="Q42:R42"/>
    <mergeCell ref="AT42:AV42"/>
    <mergeCell ref="AW42:AY42"/>
    <mergeCell ref="AZ42:BB42"/>
    <mergeCell ref="AW41:AY41"/>
    <mergeCell ref="AZ41:BB41"/>
    <mergeCell ref="AT41:AV41"/>
    <mergeCell ref="F39:G39"/>
    <mergeCell ref="H39:P39"/>
    <mergeCell ref="Q39:R39"/>
    <mergeCell ref="AB39:AG39"/>
    <mergeCell ref="AH39:AJ39"/>
    <mergeCell ref="AK39:AM39"/>
    <mergeCell ref="S39:U39"/>
    <mergeCell ref="V39:X39"/>
    <mergeCell ref="Y39:AA39"/>
    <mergeCell ref="Y38:AA38"/>
    <mergeCell ref="AH38:AJ38"/>
    <mergeCell ref="AW39:AY39"/>
    <mergeCell ref="AN39:AP39"/>
    <mergeCell ref="F37:BE37"/>
    <mergeCell ref="F38:G38"/>
    <mergeCell ref="H38:P38"/>
    <mergeCell ref="Q38:R38"/>
    <mergeCell ref="S38:U38"/>
    <mergeCell ref="V38:X38"/>
    <mergeCell ref="AT38:AV38"/>
    <mergeCell ref="AW38:AY38"/>
    <mergeCell ref="AZ38:BB38"/>
    <mergeCell ref="AB38:AG38"/>
    <mergeCell ref="BC39:BE39"/>
    <mergeCell ref="BC38:BE38"/>
    <mergeCell ref="AK38:AM38"/>
    <mergeCell ref="AN38:AP38"/>
    <mergeCell ref="AQ38:AS38"/>
    <mergeCell ref="AQ39:AS39"/>
    <mergeCell ref="AT39:AV39"/>
    <mergeCell ref="AZ39:BB39"/>
    <mergeCell ref="V36:X36"/>
    <mergeCell ref="Y36:AA36"/>
    <mergeCell ref="AB36:AG36"/>
    <mergeCell ref="AH36:AJ36"/>
    <mergeCell ref="AK36:AM36"/>
    <mergeCell ref="AN36:AP36"/>
    <mergeCell ref="V33:X33"/>
    <mergeCell ref="Y33:AA33"/>
    <mergeCell ref="AQ36:AS36"/>
    <mergeCell ref="AT36:AV36"/>
    <mergeCell ref="F33:G33"/>
    <mergeCell ref="H33:P33"/>
    <mergeCell ref="Q33:R33"/>
    <mergeCell ref="S33:U33"/>
    <mergeCell ref="F36:R36"/>
    <mergeCell ref="S36:U36"/>
    <mergeCell ref="AB33:AG33"/>
    <mergeCell ref="AH33:AJ33"/>
    <mergeCell ref="AK33:AM33"/>
    <mergeCell ref="AN33:AP33"/>
    <mergeCell ref="AQ33:AS33"/>
    <mergeCell ref="AT33:AV33"/>
    <mergeCell ref="AZ36:BB36"/>
    <mergeCell ref="AQ34:AS34"/>
    <mergeCell ref="AT34:AV34"/>
    <mergeCell ref="AW34:AY34"/>
    <mergeCell ref="AZ34:BB34"/>
    <mergeCell ref="BC33:BE33"/>
    <mergeCell ref="BC36:BE36"/>
    <mergeCell ref="AW36:AY36"/>
    <mergeCell ref="BC34:BE34"/>
    <mergeCell ref="F34:G34"/>
    <mergeCell ref="H34:P34"/>
    <mergeCell ref="Q34:R34"/>
    <mergeCell ref="S34:U34"/>
    <mergeCell ref="V34:X34"/>
    <mergeCell ref="Y34:AA34"/>
    <mergeCell ref="AB34:AG34"/>
    <mergeCell ref="AH34:AJ34"/>
    <mergeCell ref="AK34:AM34"/>
    <mergeCell ref="AQ32:AS32"/>
    <mergeCell ref="AT32:AV32"/>
    <mergeCell ref="AN29:AP29"/>
    <mergeCell ref="AW31:AY31"/>
    <mergeCell ref="AT31:AV31"/>
    <mergeCell ref="AW32:AY32"/>
    <mergeCell ref="AW29:AY29"/>
    <mergeCell ref="AW30:AY30"/>
    <mergeCell ref="AQ29:AS29"/>
    <mergeCell ref="AT29:AV29"/>
    <mergeCell ref="AN30:AP30"/>
    <mergeCell ref="AQ30:AS30"/>
    <mergeCell ref="AT30:AV30"/>
    <mergeCell ref="AZ31:BB31"/>
    <mergeCell ref="AN34:AP34"/>
    <mergeCell ref="AK32:AM32"/>
    <mergeCell ref="AN32:AP32"/>
    <mergeCell ref="AZ32:BB32"/>
    <mergeCell ref="AZ33:BB33"/>
    <mergeCell ref="AW33:AY33"/>
    <mergeCell ref="F31:G31"/>
    <mergeCell ref="H31:P31"/>
    <mergeCell ref="Q31:R31"/>
    <mergeCell ref="S31:U31"/>
    <mergeCell ref="V31:X31"/>
    <mergeCell ref="Y31:AA31"/>
    <mergeCell ref="AH31:AJ31"/>
    <mergeCell ref="AK31:AM31"/>
    <mergeCell ref="AN31:AP31"/>
    <mergeCell ref="AQ31:AS31"/>
    <mergeCell ref="AB30:AG30"/>
    <mergeCell ref="V30:X30"/>
    <mergeCell ref="Y30:AA30"/>
    <mergeCell ref="AB31:AG31"/>
    <mergeCell ref="AH30:AJ30"/>
    <mergeCell ref="AK30:AM30"/>
    <mergeCell ref="BC19:BE19"/>
    <mergeCell ref="F27:BE27"/>
    <mergeCell ref="AZ19:BB19"/>
    <mergeCell ref="AQ19:AS19"/>
    <mergeCell ref="AT19:AV19"/>
    <mergeCell ref="AW19:AY19"/>
    <mergeCell ref="AB19:AG19"/>
    <mergeCell ref="AH19:AJ19"/>
    <mergeCell ref="AK19:AM19"/>
    <mergeCell ref="F25:G25"/>
    <mergeCell ref="AB18:AG18"/>
    <mergeCell ref="AN19:AP19"/>
    <mergeCell ref="F19:R19"/>
    <mergeCell ref="S19:U19"/>
    <mergeCell ref="V19:X19"/>
    <mergeCell ref="Y19:AA19"/>
    <mergeCell ref="F18:G18"/>
    <mergeCell ref="H18:P18"/>
    <mergeCell ref="Q18:R18"/>
    <mergeCell ref="S18:U18"/>
    <mergeCell ref="V18:X18"/>
    <mergeCell ref="Y18:AA18"/>
    <mergeCell ref="F17:G17"/>
    <mergeCell ref="H17:P17"/>
    <mergeCell ref="Q17:R17"/>
    <mergeCell ref="S17:U17"/>
    <mergeCell ref="BC17:BE17"/>
    <mergeCell ref="AT17:AV17"/>
    <mergeCell ref="AQ17:AS17"/>
    <mergeCell ref="BC15:BE15"/>
    <mergeCell ref="AN17:AP17"/>
    <mergeCell ref="AW17:AY17"/>
    <mergeCell ref="AZ17:BB17"/>
    <mergeCell ref="V17:X17"/>
    <mergeCell ref="Y17:AA17"/>
    <mergeCell ref="AB17:AG17"/>
    <mergeCell ref="AH17:AJ17"/>
    <mergeCell ref="AB16:AG16"/>
    <mergeCell ref="AH16:AJ16"/>
    <mergeCell ref="AH18:AJ18"/>
    <mergeCell ref="AK18:AM18"/>
    <mergeCell ref="AN18:AP18"/>
    <mergeCell ref="AQ18:AS18"/>
    <mergeCell ref="BC18:BE18"/>
    <mergeCell ref="AN15:AP15"/>
    <mergeCell ref="AQ15:AS15"/>
    <mergeCell ref="AT15:AV15"/>
    <mergeCell ref="AW15:AY15"/>
    <mergeCell ref="AZ15:BB15"/>
    <mergeCell ref="AK15:AM15"/>
    <mergeCell ref="AZ18:BB18"/>
    <mergeCell ref="AT18:AV18"/>
    <mergeCell ref="AW18:AY18"/>
    <mergeCell ref="AW16:AY16"/>
    <mergeCell ref="AZ16:BB16"/>
    <mergeCell ref="AQ12:AS12"/>
    <mergeCell ref="AT12:AV12"/>
    <mergeCell ref="BC12:BE12"/>
    <mergeCell ref="F15:G15"/>
    <mergeCell ref="H15:P15"/>
    <mergeCell ref="Q15:R15"/>
    <mergeCell ref="S15:U15"/>
    <mergeCell ref="V15:X15"/>
    <mergeCell ref="Y15:AA15"/>
    <mergeCell ref="AB15:AG15"/>
    <mergeCell ref="V12:X12"/>
    <mergeCell ref="Y12:AA12"/>
    <mergeCell ref="AB12:AG12"/>
    <mergeCell ref="AH12:AJ12"/>
    <mergeCell ref="AK12:AM12"/>
    <mergeCell ref="AN12:AP12"/>
    <mergeCell ref="AQ10:AS10"/>
    <mergeCell ref="BC10:BE10"/>
    <mergeCell ref="F11:BE11"/>
    <mergeCell ref="AH10:AJ10"/>
    <mergeCell ref="AW12:AY12"/>
    <mergeCell ref="AZ12:BB12"/>
    <mergeCell ref="F12:G12"/>
    <mergeCell ref="H12:P12"/>
    <mergeCell ref="Q12:R12"/>
    <mergeCell ref="S12:U12"/>
    <mergeCell ref="F10:G10"/>
    <mergeCell ref="H10:P10"/>
    <mergeCell ref="Q10:R10"/>
    <mergeCell ref="S10:U10"/>
    <mergeCell ref="AK10:AM10"/>
    <mergeCell ref="AN10:AP10"/>
    <mergeCell ref="AT7:BE7"/>
    <mergeCell ref="S8:U9"/>
    <mergeCell ref="V10:X10"/>
    <mergeCell ref="Y10:AA10"/>
    <mergeCell ref="AB10:AG10"/>
    <mergeCell ref="Y8:AA9"/>
    <mergeCell ref="V8:X9"/>
    <mergeCell ref="AT10:AV10"/>
    <mergeCell ref="AW10:AY10"/>
    <mergeCell ref="AZ10:BB10"/>
    <mergeCell ref="AH8:AJ9"/>
    <mergeCell ref="F7:G9"/>
    <mergeCell ref="H7:P9"/>
    <mergeCell ref="Q7:R9"/>
    <mergeCell ref="S7:AA7"/>
    <mergeCell ref="AB7:AG9"/>
    <mergeCell ref="AH7:AS7"/>
    <mergeCell ref="AW8:AY9"/>
    <mergeCell ref="AZ8:BB9"/>
    <mergeCell ref="BC8:BE9"/>
    <mergeCell ref="AK8:AM9"/>
    <mergeCell ref="AN8:AP9"/>
    <mergeCell ref="AQ8:AS9"/>
    <mergeCell ref="AT8:AV9"/>
    <mergeCell ref="AH14:AJ14"/>
    <mergeCell ref="Y41:AA41"/>
    <mergeCell ref="AB41:AG41"/>
    <mergeCell ref="AK41:AM41"/>
    <mergeCell ref="AN41:AP41"/>
    <mergeCell ref="H41:P41"/>
    <mergeCell ref="Q41:R41"/>
    <mergeCell ref="S41:U41"/>
    <mergeCell ref="V41:X41"/>
    <mergeCell ref="AK17:AM17"/>
    <mergeCell ref="AH15:AJ15"/>
    <mergeCell ref="AQ41:AS41"/>
    <mergeCell ref="AH41:AJ41"/>
    <mergeCell ref="F14:G14"/>
    <mergeCell ref="H14:P14"/>
    <mergeCell ref="Q14:R14"/>
    <mergeCell ref="S14:U14"/>
    <mergeCell ref="V14:X14"/>
    <mergeCell ref="Y14:AA14"/>
    <mergeCell ref="AB14:AG14"/>
    <mergeCell ref="AW14:AY14"/>
    <mergeCell ref="AZ14:BB14"/>
    <mergeCell ref="BC14:BE14"/>
    <mergeCell ref="AK14:AM14"/>
    <mergeCell ref="AN14:AP14"/>
    <mergeCell ref="AQ14:AS14"/>
    <mergeCell ref="AT14:AV14"/>
    <mergeCell ref="H35:P35"/>
    <mergeCell ref="Q35:R35"/>
    <mergeCell ref="S35:U35"/>
    <mergeCell ref="V35:X35"/>
    <mergeCell ref="F20:BE20"/>
    <mergeCell ref="F35:G35"/>
    <mergeCell ref="F30:G30"/>
    <mergeCell ref="H30:P30"/>
    <mergeCell ref="Q30:R30"/>
    <mergeCell ref="S30:U30"/>
    <mergeCell ref="AK26:AM26"/>
    <mergeCell ref="BC35:BE35"/>
    <mergeCell ref="AN35:AP35"/>
    <mergeCell ref="AQ35:AS35"/>
    <mergeCell ref="AT35:AV35"/>
    <mergeCell ref="AW35:AY35"/>
    <mergeCell ref="AZ35:BB35"/>
    <mergeCell ref="BC31:BE31"/>
    <mergeCell ref="AZ30:BB30"/>
    <mergeCell ref="BC30:BE30"/>
    <mergeCell ref="F26:R26"/>
    <mergeCell ref="S26:U26"/>
    <mergeCell ref="V26:X26"/>
    <mergeCell ref="Y26:AA26"/>
    <mergeCell ref="AB26:AG26"/>
    <mergeCell ref="AH26:AJ26"/>
    <mergeCell ref="AZ26:BB26"/>
    <mergeCell ref="BC26:BE26"/>
    <mergeCell ref="AN26:AP26"/>
    <mergeCell ref="AQ26:AS26"/>
    <mergeCell ref="AT26:AV26"/>
    <mergeCell ref="AW26:AY26"/>
    <mergeCell ref="V32:X32"/>
    <mergeCell ref="Y32:AA32"/>
    <mergeCell ref="AB32:AG32"/>
    <mergeCell ref="AH32:AJ32"/>
    <mergeCell ref="F32:G32"/>
    <mergeCell ref="H32:P32"/>
    <mergeCell ref="Q32:R32"/>
    <mergeCell ref="S32:U32"/>
    <mergeCell ref="AZ29:BB29"/>
    <mergeCell ref="BC32:BE32"/>
    <mergeCell ref="F29:G29"/>
    <mergeCell ref="H29:P29"/>
    <mergeCell ref="Q29:R29"/>
    <mergeCell ref="S29:U29"/>
    <mergeCell ref="V29:X29"/>
    <mergeCell ref="Y29:AA29"/>
    <mergeCell ref="AB29:AG29"/>
    <mergeCell ref="BC29:BE29"/>
    <mergeCell ref="AK28:AM28"/>
    <mergeCell ref="AN28:AP28"/>
    <mergeCell ref="AQ28:AS28"/>
    <mergeCell ref="AZ28:BB28"/>
    <mergeCell ref="AW28:AY28"/>
    <mergeCell ref="AT28:AV28"/>
    <mergeCell ref="AT23:AV23"/>
    <mergeCell ref="AW23:AY23"/>
    <mergeCell ref="AZ23:BB23"/>
    <mergeCell ref="BC23:BE23"/>
    <mergeCell ref="F28:G28"/>
    <mergeCell ref="V28:X28"/>
    <mergeCell ref="S28:U28"/>
    <mergeCell ref="Q28:R28"/>
    <mergeCell ref="H28:P28"/>
    <mergeCell ref="BC28:BE28"/>
    <mergeCell ref="V23:X23"/>
    <mergeCell ref="AN23:AP23"/>
    <mergeCell ref="AQ23:AS23"/>
    <mergeCell ref="F23:G23"/>
    <mergeCell ref="H23:P23"/>
    <mergeCell ref="Q23:R23"/>
    <mergeCell ref="S23:U23"/>
    <mergeCell ref="Y23:AA23"/>
    <mergeCell ref="AB23:AG23"/>
    <mergeCell ref="AH23:AJ23"/>
    <mergeCell ref="AK23:AM23"/>
    <mergeCell ref="Y35:AA35"/>
    <mergeCell ref="AB35:AG35"/>
    <mergeCell ref="AH35:AJ35"/>
    <mergeCell ref="AK35:AM35"/>
    <mergeCell ref="Y28:AA28"/>
    <mergeCell ref="AB28:AG28"/>
    <mergeCell ref="AH28:AJ28"/>
    <mergeCell ref="AH29:AJ29"/>
    <mergeCell ref="AK29:AM29"/>
    <mergeCell ref="V22:X22"/>
    <mergeCell ref="Y22:AA22"/>
    <mergeCell ref="AB22:AG22"/>
    <mergeCell ref="AH22:AJ22"/>
    <mergeCell ref="F22:G22"/>
    <mergeCell ref="H22:P22"/>
    <mergeCell ref="Q22:R22"/>
    <mergeCell ref="S22:U22"/>
    <mergeCell ref="AW22:AY22"/>
    <mergeCell ref="AZ22:BB22"/>
    <mergeCell ref="BC22:BE22"/>
    <mergeCell ref="AK22:AM22"/>
    <mergeCell ref="AN22:AP22"/>
    <mergeCell ref="AQ22:AS22"/>
    <mergeCell ref="AT22:AV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F1:BE44"/>
  <sheetViews>
    <sheetView zoomScalePageLayoutView="0" workbookViewId="0" topLeftCell="A1">
      <selection activeCell="F3" sqref="F3:N3"/>
    </sheetView>
  </sheetViews>
  <sheetFormatPr defaultColWidth="9.140625" defaultRowHeight="15"/>
  <cols>
    <col min="1" max="1" width="3.00390625" style="0" customWidth="1"/>
    <col min="2" max="2" width="2.28125" style="0" customWidth="1"/>
    <col min="3" max="3" width="2.57421875" style="0" hidden="1" customWidth="1"/>
    <col min="4" max="4" width="3.28125" style="0" customWidth="1"/>
    <col min="5" max="5" width="0.13671875" style="0" customWidth="1"/>
    <col min="6" max="7" width="3.8515625" style="0" customWidth="1"/>
    <col min="8" max="8" width="0.5625" style="0" customWidth="1"/>
    <col min="9" max="9" width="4.28125" style="0" hidden="1" customWidth="1"/>
    <col min="10" max="10" width="0.13671875" style="0" customWidth="1"/>
    <col min="11" max="11" width="0.5625" style="0" customWidth="1"/>
    <col min="12" max="12" width="9.140625" style="0" hidden="1" customWidth="1"/>
    <col min="16" max="16" width="9.140625" style="0" hidden="1" customWidth="1"/>
    <col min="18" max="18" width="0.13671875" style="0" customWidth="1"/>
    <col min="20" max="20" width="3.57421875" style="0" customWidth="1"/>
    <col min="21" max="21" width="9.140625" style="0" hidden="1" customWidth="1"/>
    <col min="22" max="22" width="7.7109375" style="0" customWidth="1"/>
    <col min="23" max="24" width="9.140625" style="0" hidden="1" customWidth="1"/>
    <col min="25" max="25" width="8.28125" style="0" customWidth="1"/>
    <col min="26" max="27" width="9.140625" style="0" hidden="1" customWidth="1"/>
    <col min="29" max="29" width="7.421875" style="0" customWidth="1"/>
    <col min="30" max="30" width="4.8515625" style="0" hidden="1" customWidth="1"/>
    <col min="31" max="33" width="9.140625" style="0" hidden="1" customWidth="1"/>
    <col min="34" max="34" width="8.57421875" style="0" customWidth="1"/>
    <col min="35" max="36" width="9.140625" style="0" hidden="1" customWidth="1"/>
    <col min="37" max="37" width="8.57421875" style="0" customWidth="1"/>
    <col min="38" max="39" width="9.140625" style="0" hidden="1" customWidth="1"/>
    <col min="40" max="40" width="7.28125" style="0" customWidth="1"/>
    <col min="41" max="42" width="9.140625" style="0" hidden="1" customWidth="1"/>
    <col min="43" max="43" width="6.00390625" style="0" customWidth="1"/>
    <col min="44" max="45" width="9.140625" style="0" hidden="1" customWidth="1"/>
    <col min="46" max="46" width="7.140625" style="0" customWidth="1"/>
    <col min="47" max="48" width="9.140625" style="0" hidden="1" customWidth="1"/>
    <col min="49" max="49" width="7.28125" style="0" customWidth="1"/>
    <col min="50" max="51" width="9.140625" style="0" hidden="1" customWidth="1"/>
    <col min="52" max="52" width="7.140625" style="0" customWidth="1"/>
    <col min="53" max="54" width="9.140625" style="0" hidden="1" customWidth="1"/>
    <col min="55" max="55" width="3.7109375" style="0" customWidth="1"/>
    <col min="56" max="56" width="9.140625" style="0" hidden="1" customWidth="1"/>
    <col min="57" max="57" width="3.00390625" style="0" customWidth="1"/>
  </cols>
  <sheetData>
    <row r="1" ht="14.25">
      <c r="R1" t="s">
        <v>100</v>
      </c>
    </row>
    <row r="2" ht="14.25">
      <c r="F2" t="s">
        <v>106</v>
      </c>
    </row>
    <row r="3" ht="14.25">
      <c r="F3" t="s">
        <v>162</v>
      </c>
    </row>
    <row r="4" ht="14.25">
      <c r="F4" t="s">
        <v>143</v>
      </c>
    </row>
    <row r="5" spans="6:57" ht="14.25">
      <c r="F5" s="25" t="s">
        <v>148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</row>
    <row r="6" spans="6:57" ht="14.25"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0"/>
    </row>
    <row r="7" spans="6:57" ht="15">
      <c r="F7" s="12" t="s">
        <v>116</v>
      </c>
      <c r="G7" s="12"/>
      <c r="H7" s="13" t="s">
        <v>1</v>
      </c>
      <c r="I7" s="13"/>
      <c r="J7" s="13"/>
      <c r="K7" s="13"/>
      <c r="L7" s="13"/>
      <c r="M7" s="13"/>
      <c r="N7" s="13"/>
      <c r="O7" s="13"/>
      <c r="P7" s="13"/>
      <c r="Q7" s="13" t="s">
        <v>2</v>
      </c>
      <c r="R7" s="13"/>
      <c r="S7" s="12" t="s">
        <v>3</v>
      </c>
      <c r="T7" s="12"/>
      <c r="U7" s="12"/>
      <c r="V7" s="12"/>
      <c r="W7" s="12"/>
      <c r="X7" s="12"/>
      <c r="Y7" s="12"/>
      <c r="Z7" s="12"/>
      <c r="AA7" s="12"/>
      <c r="AB7" s="13" t="s">
        <v>4</v>
      </c>
      <c r="AC7" s="13"/>
      <c r="AD7" s="13"/>
      <c r="AE7" s="13"/>
      <c r="AF7" s="13"/>
      <c r="AG7" s="13"/>
      <c r="AH7" s="12" t="s">
        <v>5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 t="s">
        <v>6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6:57" ht="14.25"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2" t="s">
        <v>7</v>
      </c>
      <c r="T8" s="12"/>
      <c r="U8" s="12"/>
      <c r="V8" s="12" t="s">
        <v>8</v>
      </c>
      <c r="W8" s="12"/>
      <c r="X8" s="12"/>
      <c r="Y8" s="12" t="s">
        <v>9</v>
      </c>
      <c r="Z8" s="12"/>
      <c r="AA8" s="12"/>
      <c r="AB8" s="13"/>
      <c r="AC8" s="13"/>
      <c r="AD8" s="13"/>
      <c r="AE8" s="13"/>
      <c r="AF8" s="13"/>
      <c r="AG8" s="13"/>
      <c r="AH8" s="12" t="s">
        <v>10</v>
      </c>
      <c r="AI8" s="12"/>
      <c r="AJ8" s="12"/>
      <c r="AK8" s="12" t="s">
        <v>11</v>
      </c>
      <c r="AL8" s="12"/>
      <c r="AM8" s="12"/>
      <c r="AN8" s="12" t="s">
        <v>12</v>
      </c>
      <c r="AO8" s="12"/>
      <c r="AP8" s="12"/>
      <c r="AQ8" s="12" t="s">
        <v>13</v>
      </c>
      <c r="AR8" s="12"/>
      <c r="AS8" s="12"/>
      <c r="AT8" s="12" t="s">
        <v>14</v>
      </c>
      <c r="AU8" s="12"/>
      <c r="AV8" s="12"/>
      <c r="AW8" s="12" t="s">
        <v>15</v>
      </c>
      <c r="AX8" s="12"/>
      <c r="AY8" s="12"/>
      <c r="AZ8" s="12" t="s">
        <v>16</v>
      </c>
      <c r="BA8" s="12"/>
      <c r="BB8" s="12"/>
      <c r="BC8" s="12" t="s">
        <v>17</v>
      </c>
      <c r="BD8" s="12"/>
      <c r="BE8" s="12"/>
    </row>
    <row r="9" spans="6:57" ht="14.25"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6:57" ht="15">
      <c r="F10" s="8">
        <v>1</v>
      </c>
      <c r="G10" s="8"/>
      <c r="H10" s="8">
        <v>2</v>
      </c>
      <c r="I10" s="8"/>
      <c r="J10" s="8"/>
      <c r="K10" s="8"/>
      <c r="L10" s="8"/>
      <c r="M10" s="8"/>
      <c r="N10" s="8"/>
      <c r="O10" s="8"/>
      <c r="P10" s="8"/>
      <c r="Q10" s="8">
        <v>3</v>
      </c>
      <c r="R10" s="8"/>
      <c r="S10" s="8">
        <v>4</v>
      </c>
      <c r="T10" s="8"/>
      <c r="U10" s="8"/>
      <c r="V10" s="8">
        <v>5</v>
      </c>
      <c r="W10" s="8"/>
      <c r="X10" s="8"/>
      <c r="Y10" s="8">
        <v>6</v>
      </c>
      <c r="Z10" s="8"/>
      <c r="AA10" s="8"/>
      <c r="AB10" s="8">
        <v>7</v>
      </c>
      <c r="AC10" s="8"/>
      <c r="AD10" s="8"/>
      <c r="AE10" s="8"/>
      <c r="AF10" s="8"/>
      <c r="AG10" s="8"/>
      <c r="AH10" s="8">
        <v>8</v>
      </c>
      <c r="AI10" s="8"/>
      <c r="AJ10" s="8"/>
      <c r="AK10" s="8">
        <v>9</v>
      </c>
      <c r="AL10" s="8"/>
      <c r="AM10" s="8"/>
      <c r="AN10" s="8">
        <v>10</v>
      </c>
      <c r="AO10" s="8"/>
      <c r="AP10" s="8"/>
      <c r="AQ10" s="8">
        <v>11</v>
      </c>
      <c r="AR10" s="8"/>
      <c r="AS10" s="8"/>
      <c r="AT10" s="8">
        <v>12</v>
      </c>
      <c r="AU10" s="8"/>
      <c r="AV10" s="8"/>
      <c r="AW10" s="8">
        <v>13</v>
      </c>
      <c r="AX10" s="8"/>
      <c r="AY10" s="8"/>
      <c r="AZ10" s="8">
        <v>14</v>
      </c>
      <c r="BA10" s="8"/>
      <c r="BB10" s="8"/>
      <c r="BC10" s="8">
        <v>15</v>
      </c>
      <c r="BD10" s="8"/>
      <c r="BE10" s="8"/>
    </row>
    <row r="11" spans="6:57" ht="15" hidden="1">
      <c r="F11" s="11" t="s">
        <v>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6:57" ht="15" hidden="1">
      <c r="F12" s="5">
        <v>1</v>
      </c>
      <c r="G12" s="7"/>
      <c r="H12" s="8" t="s">
        <v>43</v>
      </c>
      <c r="I12" s="8"/>
      <c r="J12" s="8"/>
      <c r="K12" s="8"/>
      <c r="L12" s="8"/>
      <c r="M12" s="8"/>
      <c r="N12" s="8"/>
      <c r="O12" s="8"/>
      <c r="P12" s="8"/>
      <c r="Q12" s="8" t="s">
        <v>79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6:57" ht="15" hidden="1">
      <c r="F13" s="8">
        <v>2</v>
      </c>
      <c r="G13" s="8"/>
      <c r="H13" s="8" t="s">
        <v>59</v>
      </c>
      <c r="I13" s="8"/>
      <c r="J13" s="8"/>
      <c r="K13" s="8"/>
      <c r="L13" s="8"/>
      <c r="M13" s="8"/>
      <c r="N13" s="8"/>
      <c r="O13" s="8"/>
      <c r="P13" s="8"/>
      <c r="Q13" s="8" t="s">
        <v>89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6:57" ht="15" hidden="1">
      <c r="F14" s="8">
        <v>3</v>
      </c>
      <c r="G14" s="8"/>
      <c r="H14" s="8" t="s">
        <v>54</v>
      </c>
      <c r="I14" s="8"/>
      <c r="J14" s="8"/>
      <c r="K14" s="8"/>
      <c r="L14" s="8"/>
      <c r="M14" s="8"/>
      <c r="N14" s="8"/>
      <c r="O14" s="8"/>
      <c r="P14" s="8"/>
      <c r="Q14" s="8">
        <v>30</v>
      </c>
      <c r="R14" s="8"/>
      <c r="S14" s="5"/>
      <c r="T14" s="6"/>
      <c r="U14" s="7"/>
      <c r="V14" s="5"/>
      <c r="W14" s="6"/>
      <c r="X14" s="7"/>
      <c r="Y14" s="5"/>
      <c r="Z14" s="6"/>
      <c r="AA14" s="7"/>
      <c r="AB14" s="5"/>
      <c r="AC14" s="6"/>
      <c r="AD14" s="6"/>
      <c r="AE14" s="6"/>
      <c r="AF14" s="6"/>
      <c r="AG14" s="7"/>
      <c r="AH14" s="5"/>
      <c r="AI14" s="6"/>
      <c r="AJ14" s="7"/>
      <c r="AK14" s="5"/>
      <c r="AL14" s="6"/>
      <c r="AM14" s="7"/>
      <c r="AN14" s="5"/>
      <c r="AO14" s="6"/>
      <c r="AP14" s="7"/>
      <c r="AQ14" s="5"/>
      <c r="AR14" s="6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6:57" ht="15" hidden="1">
      <c r="F15" s="5">
        <v>4</v>
      </c>
      <c r="G15" s="7"/>
      <c r="H15" s="8" t="s">
        <v>23</v>
      </c>
      <c r="I15" s="8"/>
      <c r="J15" s="8"/>
      <c r="K15" s="8"/>
      <c r="L15" s="8"/>
      <c r="M15" s="8"/>
      <c r="N15" s="8"/>
      <c r="O15" s="8"/>
      <c r="P15" s="8"/>
      <c r="Q15" s="8">
        <v>10</v>
      </c>
      <c r="R15" s="8"/>
      <c r="S15" s="8"/>
      <c r="T15" s="8"/>
      <c r="U15" s="8"/>
      <c r="V15" s="5"/>
      <c r="W15" s="6"/>
      <c r="X15" s="7"/>
      <c r="Y15" s="5"/>
      <c r="Z15" s="6"/>
      <c r="AA15" s="7"/>
      <c r="AB15" s="5"/>
      <c r="AC15" s="6"/>
      <c r="AD15" s="6"/>
      <c r="AE15" s="6"/>
      <c r="AF15" s="6"/>
      <c r="AG15" s="7"/>
      <c r="AH15" s="5"/>
      <c r="AI15" s="6"/>
      <c r="AJ15" s="7"/>
      <c r="AK15" s="5"/>
      <c r="AL15" s="6"/>
      <c r="AM15" s="7"/>
      <c r="AN15" s="5"/>
      <c r="AO15" s="6"/>
      <c r="AP15" s="7"/>
      <c r="AQ15" s="5"/>
      <c r="AR15" s="6"/>
      <c r="AS15" s="7"/>
      <c r="AT15" s="5"/>
      <c r="AU15" s="6"/>
      <c r="AV15" s="7"/>
      <c r="AW15" s="5"/>
      <c r="AX15" s="6"/>
      <c r="AY15" s="7"/>
      <c r="AZ15" s="5"/>
      <c r="BA15" s="6"/>
      <c r="BB15" s="7"/>
      <c r="BC15" s="5"/>
      <c r="BD15" s="6"/>
      <c r="BE15" s="7"/>
    </row>
    <row r="16" spans="6:57" ht="15" hidden="1">
      <c r="F16" s="8">
        <v>5</v>
      </c>
      <c r="G16" s="8"/>
      <c r="H16" s="8" t="s">
        <v>21</v>
      </c>
      <c r="I16" s="8"/>
      <c r="J16" s="8"/>
      <c r="K16" s="8"/>
      <c r="L16" s="8"/>
      <c r="M16" s="8"/>
      <c r="N16" s="8"/>
      <c r="O16" s="8"/>
      <c r="P16" s="8"/>
      <c r="Q16" s="8">
        <v>50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6:57" ht="15" hidden="1">
      <c r="F17" s="8">
        <v>6</v>
      </c>
      <c r="G17" s="8"/>
      <c r="H17" s="8" t="s">
        <v>22</v>
      </c>
      <c r="I17" s="8"/>
      <c r="J17" s="8"/>
      <c r="K17" s="8"/>
      <c r="L17" s="8"/>
      <c r="M17" s="8"/>
      <c r="N17" s="8"/>
      <c r="O17" s="8"/>
      <c r="P17" s="8"/>
      <c r="Q17" s="8">
        <v>200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6:57" ht="15" hidden="1">
      <c r="F18" s="10" t="s">
        <v>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6:57" ht="15">
      <c r="F19" s="11" t="s">
        <v>103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6:57" ht="15">
      <c r="F20" s="8">
        <v>366</v>
      </c>
      <c r="G20" s="8"/>
      <c r="H20" s="8" t="s">
        <v>118</v>
      </c>
      <c r="I20" s="8"/>
      <c r="J20" s="8"/>
      <c r="K20" s="8"/>
      <c r="L20" s="8"/>
      <c r="M20" s="8"/>
      <c r="N20" s="8"/>
      <c r="O20" s="8"/>
      <c r="P20" s="8"/>
      <c r="Q20" s="8">
        <v>60</v>
      </c>
      <c r="R20" s="8"/>
      <c r="S20" s="8">
        <v>5.41</v>
      </c>
      <c r="T20" s="8"/>
      <c r="U20" s="8"/>
      <c r="V20" s="8">
        <v>10.08</v>
      </c>
      <c r="W20" s="8"/>
      <c r="X20" s="8"/>
      <c r="Y20" s="8">
        <v>18.18</v>
      </c>
      <c r="Z20" s="8"/>
      <c r="AA20" s="8"/>
      <c r="AB20" s="8">
        <v>185</v>
      </c>
      <c r="AC20" s="8"/>
      <c r="AD20" s="8"/>
      <c r="AE20" s="8"/>
      <c r="AF20" s="8"/>
      <c r="AG20" s="8"/>
      <c r="AH20" s="8">
        <v>0.06</v>
      </c>
      <c r="AI20" s="8"/>
      <c r="AJ20" s="8"/>
      <c r="AK20" s="8">
        <v>0</v>
      </c>
      <c r="AL20" s="8"/>
      <c r="AM20" s="8"/>
      <c r="AN20" s="8">
        <v>0.01</v>
      </c>
      <c r="AO20" s="8"/>
      <c r="AP20" s="8"/>
      <c r="AQ20" s="8">
        <v>0.02</v>
      </c>
      <c r="AR20" s="8"/>
      <c r="AS20" s="8"/>
      <c r="AT20" s="8">
        <v>13.04</v>
      </c>
      <c r="AU20" s="8"/>
      <c r="AV20" s="8"/>
      <c r="AW20" s="8">
        <v>58.33</v>
      </c>
      <c r="AX20" s="8"/>
      <c r="AY20" s="8"/>
      <c r="AZ20" s="8">
        <v>8.17</v>
      </c>
      <c r="BA20" s="8"/>
      <c r="BB20" s="8"/>
      <c r="BC20" s="8">
        <v>0.82</v>
      </c>
      <c r="BD20" s="8"/>
      <c r="BE20" s="8"/>
    </row>
    <row r="21" spans="6:57" ht="15">
      <c r="F21" s="5">
        <v>288</v>
      </c>
      <c r="G21" s="7"/>
      <c r="H21" s="5" t="s">
        <v>156</v>
      </c>
      <c r="I21" s="6"/>
      <c r="J21" s="6"/>
      <c r="K21" s="6"/>
      <c r="L21" s="6"/>
      <c r="M21" s="6"/>
      <c r="N21" s="6"/>
      <c r="O21" s="6"/>
      <c r="P21" s="7"/>
      <c r="Q21" s="1">
        <v>200</v>
      </c>
      <c r="R21" s="3"/>
      <c r="S21" s="5">
        <v>5.59</v>
      </c>
      <c r="T21" s="6"/>
      <c r="U21" s="3"/>
      <c r="V21" s="1">
        <v>6.38</v>
      </c>
      <c r="W21" s="2"/>
      <c r="X21" s="3"/>
      <c r="Y21" s="1">
        <v>9.38</v>
      </c>
      <c r="Z21" s="2"/>
      <c r="AA21" s="3"/>
      <c r="AB21" s="5">
        <v>117.31</v>
      </c>
      <c r="AC21" s="6"/>
      <c r="AD21" s="2"/>
      <c r="AE21" s="2"/>
      <c r="AF21" s="2"/>
      <c r="AG21" s="3"/>
      <c r="AH21" s="1">
        <v>0.08</v>
      </c>
      <c r="AI21" s="2"/>
      <c r="AJ21" s="3"/>
      <c r="AK21" s="1">
        <v>2.73</v>
      </c>
      <c r="AL21" s="2"/>
      <c r="AM21" s="3"/>
      <c r="AN21" s="1">
        <v>0.05</v>
      </c>
      <c r="AO21" s="2"/>
      <c r="AP21" s="3"/>
      <c r="AQ21" s="1">
        <v>0</v>
      </c>
      <c r="AR21" s="2"/>
      <c r="AS21" s="3"/>
      <c r="AT21" s="1">
        <v>252</v>
      </c>
      <c r="AU21" s="2"/>
      <c r="AV21" s="3"/>
      <c r="AW21" s="1">
        <v>189</v>
      </c>
      <c r="AX21" s="2"/>
      <c r="AY21" s="3"/>
      <c r="AZ21" s="1">
        <v>29.4</v>
      </c>
      <c r="BA21" s="2"/>
      <c r="BB21" s="3"/>
      <c r="BC21" s="5">
        <v>0.21</v>
      </c>
      <c r="BD21" s="6"/>
      <c r="BE21" s="7"/>
    </row>
    <row r="22" spans="6:57" ht="15">
      <c r="F22" s="8">
        <v>89</v>
      </c>
      <c r="G22" s="8"/>
      <c r="H22" s="5" t="s">
        <v>112</v>
      </c>
      <c r="I22" s="6"/>
      <c r="J22" s="6"/>
      <c r="K22" s="6"/>
      <c r="L22" s="6"/>
      <c r="M22" s="6"/>
      <c r="N22" s="6"/>
      <c r="O22" s="6"/>
      <c r="P22" s="7"/>
      <c r="Q22" s="5">
        <v>200</v>
      </c>
      <c r="R22" s="7"/>
      <c r="S22" s="5">
        <v>0.4</v>
      </c>
      <c r="T22" s="6"/>
      <c r="U22" s="7"/>
      <c r="V22" s="5">
        <v>0.4</v>
      </c>
      <c r="W22" s="6"/>
      <c r="X22" s="7"/>
      <c r="Y22" s="5">
        <v>10.4</v>
      </c>
      <c r="Z22" s="6"/>
      <c r="AA22" s="7"/>
      <c r="AB22" s="5">
        <v>90</v>
      </c>
      <c r="AC22" s="6"/>
      <c r="AD22" s="6"/>
      <c r="AE22" s="6"/>
      <c r="AF22" s="6"/>
      <c r="AG22" s="7"/>
      <c r="AH22" s="5">
        <v>0.03</v>
      </c>
      <c r="AI22" s="6"/>
      <c r="AJ22" s="7"/>
      <c r="AK22" s="5">
        <v>10</v>
      </c>
      <c r="AL22" s="6"/>
      <c r="AM22" s="7"/>
      <c r="AN22" s="5">
        <v>0.01</v>
      </c>
      <c r="AO22" s="6"/>
      <c r="AP22" s="7"/>
      <c r="AQ22" s="5">
        <v>0.2</v>
      </c>
      <c r="AR22" s="6"/>
      <c r="AS22" s="7"/>
      <c r="AT22" s="5">
        <v>16</v>
      </c>
      <c r="AU22" s="6"/>
      <c r="AV22" s="7"/>
      <c r="AW22" s="5">
        <v>11</v>
      </c>
      <c r="AX22" s="6"/>
      <c r="AY22" s="7"/>
      <c r="AZ22" s="5">
        <v>9</v>
      </c>
      <c r="BA22" s="6"/>
      <c r="BB22" s="7"/>
      <c r="BC22" s="5">
        <v>2.2</v>
      </c>
      <c r="BD22" s="6"/>
      <c r="BE22" s="7"/>
    </row>
    <row r="23" spans="6:57" ht="15">
      <c r="F23" s="10" t="s">
        <v>24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9">
        <f>S20+S21+S22</f>
        <v>11.4</v>
      </c>
      <c r="T23" s="9"/>
      <c r="U23" s="9"/>
      <c r="V23" s="9">
        <f>V20+V21+V22</f>
        <v>16.86</v>
      </c>
      <c r="W23" s="9"/>
      <c r="X23" s="9"/>
      <c r="Y23" s="9">
        <f>Y20+Y21+Y22</f>
        <v>37.96</v>
      </c>
      <c r="Z23" s="9"/>
      <c r="AA23" s="9"/>
      <c r="AB23" s="9">
        <f>AB20+AB21+AB22</f>
        <v>392.31</v>
      </c>
      <c r="AC23" s="9"/>
      <c r="AD23" s="9"/>
      <c r="AE23" s="9"/>
      <c r="AF23" s="9"/>
      <c r="AG23" s="9"/>
      <c r="AH23" s="9">
        <f>AH20+AH21+AH22</f>
        <v>0.17</v>
      </c>
      <c r="AI23" s="9"/>
      <c r="AJ23" s="9"/>
      <c r="AK23" s="9">
        <f>AK21+AK22</f>
        <v>12.73</v>
      </c>
      <c r="AL23" s="9"/>
      <c r="AM23" s="9"/>
      <c r="AN23" s="9">
        <v>0.07</v>
      </c>
      <c r="AO23" s="9"/>
      <c r="AP23" s="9"/>
      <c r="AQ23" s="9">
        <v>0.22</v>
      </c>
      <c r="AR23" s="9"/>
      <c r="AS23" s="9"/>
      <c r="AT23" s="9">
        <f>AT20+AT21+AT22</f>
        <v>281.04</v>
      </c>
      <c r="AU23" s="9"/>
      <c r="AV23" s="9"/>
      <c r="AW23" s="9">
        <f>AW20+AW21+AW22</f>
        <v>258.33</v>
      </c>
      <c r="AX23" s="9"/>
      <c r="AY23" s="9"/>
      <c r="AZ23" s="9">
        <f>AZ20+AZ21+AZ22</f>
        <v>46.57</v>
      </c>
      <c r="BA23" s="9"/>
      <c r="BB23" s="9"/>
      <c r="BC23" s="9">
        <f>BC20+BC21+BC22</f>
        <v>3.2300000000000004</v>
      </c>
      <c r="BD23" s="9"/>
      <c r="BE23" s="9"/>
    </row>
    <row r="24" spans="6:57" ht="15">
      <c r="F24" s="14" t="s">
        <v>25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</row>
    <row r="25" spans="6:57" ht="15">
      <c r="F25" s="5">
        <v>233</v>
      </c>
      <c r="G25" s="7"/>
      <c r="H25" s="8" t="s">
        <v>139</v>
      </c>
      <c r="I25" s="8"/>
      <c r="J25" s="8"/>
      <c r="K25" s="8"/>
      <c r="L25" s="8"/>
      <c r="M25" s="8"/>
      <c r="N25" s="8"/>
      <c r="O25" s="8"/>
      <c r="P25" s="8"/>
      <c r="Q25" s="31">
        <v>100</v>
      </c>
      <c r="R25" s="31"/>
      <c r="S25" s="8">
        <v>2.27</v>
      </c>
      <c r="T25" s="8"/>
      <c r="U25" s="8"/>
      <c r="V25" s="8">
        <v>7.57</v>
      </c>
      <c r="W25" s="8"/>
      <c r="X25" s="8"/>
      <c r="Y25" s="8">
        <v>13.61</v>
      </c>
      <c r="Z25" s="8"/>
      <c r="AA25" s="8"/>
      <c r="AB25" s="8">
        <v>119.59</v>
      </c>
      <c r="AC25" s="8"/>
      <c r="AD25" s="8"/>
      <c r="AE25" s="8"/>
      <c r="AF25" s="8"/>
      <c r="AG25" s="8"/>
      <c r="AH25" s="8">
        <v>0.035</v>
      </c>
      <c r="AI25" s="8"/>
      <c r="AJ25" s="8"/>
      <c r="AK25" s="8">
        <v>2.85</v>
      </c>
      <c r="AL25" s="8"/>
      <c r="AM25" s="8"/>
      <c r="AN25" s="8">
        <v>0</v>
      </c>
      <c r="AO25" s="8"/>
      <c r="AP25" s="8"/>
      <c r="AQ25" s="8">
        <v>3.41</v>
      </c>
      <c r="AR25" s="8"/>
      <c r="AS25" s="8"/>
      <c r="AT25" s="8">
        <v>36.83</v>
      </c>
      <c r="AU25" s="8"/>
      <c r="AV25" s="8"/>
      <c r="AW25" s="8">
        <v>57.79</v>
      </c>
      <c r="AX25" s="8"/>
      <c r="AY25" s="8"/>
      <c r="AZ25" s="8">
        <v>17.79</v>
      </c>
      <c r="BA25" s="8"/>
      <c r="BB25" s="8"/>
      <c r="BC25" s="8">
        <v>1.65</v>
      </c>
      <c r="BD25" s="8"/>
      <c r="BE25" s="8"/>
    </row>
    <row r="26" spans="6:57" ht="15">
      <c r="F26" s="8">
        <v>42</v>
      </c>
      <c r="G26" s="8"/>
      <c r="H26" s="8" t="s">
        <v>60</v>
      </c>
      <c r="I26" s="8"/>
      <c r="J26" s="8"/>
      <c r="K26" s="8"/>
      <c r="L26" s="8"/>
      <c r="M26" s="8"/>
      <c r="N26" s="8"/>
      <c r="O26" s="8"/>
      <c r="P26" s="8"/>
      <c r="Q26" s="8">
        <v>200</v>
      </c>
      <c r="R26" s="8"/>
      <c r="S26" s="8">
        <v>4.02</v>
      </c>
      <c r="T26" s="8"/>
      <c r="U26" s="8"/>
      <c r="V26" s="8">
        <v>9.04</v>
      </c>
      <c r="W26" s="8"/>
      <c r="X26" s="8"/>
      <c r="Y26" s="8">
        <v>25.9</v>
      </c>
      <c r="Z26" s="8"/>
      <c r="AA26" s="8"/>
      <c r="AB26" s="8">
        <v>120</v>
      </c>
      <c r="AC26" s="8"/>
      <c r="AD26" s="8"/>
      <c r="AE26" s="8"/>
      <c r="AF26" s="8"/>
      <c r="AG26" s="8"/>
      <c r="AH26" s="8">
        <v>0.11</v>
      </c>
      <c r="AI26" s="8"/>
      <c r="AJ26" s="8"/>
      <c r="AK26" s="8">
        <v>1.18</v>
      </c>
      <c r="AL26" s="8"/>
      <c r="AM26" s="8"/>
      <c r="AN26" s="8">
        <v>0.17</v>
      </c>
      <c r="AO26" s="8"/>
      <c r="AP26" s="8"/>
      <c r="AQ26" s="8">
        <v>1.9</v>
      </c>
      <c r="AR26" s="8"/>
      <c r="AS26" s="8"/>
      <c r="AT26" s="8">
        <v>24.06</v>
      </c>
      <c r="AU26" s="8"/>
      <c r="AV26" s="8"/>
      <c r="AW26" s="8">
        <v>68.64</v>
      </c>
      <c r="AX26" s="8"/>
      <c r="AY26" s="8"/>
      <c r="AZ26" s="8">
        <v>26.72</v>
      </c>
      <c r="BA26" s="8"/>
      <c r="BB26" s="8"/>
      <c r="BC26" s="8">
        <v>0.94</v>
      </c>
      <c r="BD26" s="8"/>
      <c r="BE26" s="8"/>
    </row>
    <row r="27" spans="6:57" ht="15">
      <c r="F27" s="5">
        <v>189</v>
      </c>
      <c r="G27" s="7"/>
      <c r="H27" s="5" t="s">
        <v>153</v>
      </c>
      <c r="I27" s="6"/>
      <c r="J27" s="6"/>
      <c r="K27" s="6"/>
      <c r="L27" s="6"/>
      <c r="M27" s="6"/>
      <c r="N27" s="6"/>
      <c r="O27" s="6"/>
      <c r="P27" s="7"/>
      <c r="Q27" s="5">
        <v>80</v>
      </c>
      <c r="R27" s="7"/>
      <c r="S27" s="5">
        <v>11.39</v>
      </c>
      <c r="T27" s="6"/>
      <c r="U27" s="7"/>
      <c r="V27" s="5">
        <v>12.5</v>
      </c>
      <c r="W27" s="6"/>
      <c r="X27" s="7"/>
      <c r="Y27" s="5">
        <v>6.12</v>
      </c>
      <c r="Z27" s="6"/>
      <c r="AA27" s="7"/>
      <c r="AB27" s="5">
        <v>188.5</v>
      </c>
      <c r="AC27" s="6"/>
      <c r="AD27" s="6"/>
      <c r="AE27" s="6"/>
      <c r="AF27" s="6"/>
      <c r="AG27" s="7"/>
      <c r="AH27" s="5">
        <v>0.085</v>
      </c>
      <c r="AI27" s="6"/>
      <c r="AJ27" s="7"/>
      <c r="AK27" s="5">
        <v>0</v>
      </c>
      <c r="AL27" s="6"/>
      <c r="AM27" s="7"/>
      <c r="AN27" s="5">
        <v>0.053</v>
      </c>
      <c r="AO27" s="6"/>
      <c r="AP27" s="7"/>
      <c r="AQ27" s="5">
        <v>0.69</v>
      </c>
      <c r="AR27" s="6"/>
      <c r="AS27" s="7"/>
      <c r="AT27" s="5">
        <v>13.99</v>
      </c>
      <c r="AU27" s="6"/>
      <c r="AV27" s="7"/>
      <c r="AW27" s="5">
        <v>145.49</v>
      </c>
      <c r="AX27" s="6"/>
      <c r="AY27" s="7"/>
      <c r="AZ27" s="5">
        <v>22.47</v>
      </c>
      <c r="BA27" s="6"/>
      <c r="BB27" s="7"/>
      <c r="BC27" s="5">
        <v>3.04</v>
      </c>
      <c r="BD27" s="6"/>
      <c r="BE27" s="7"/>
    </row>
    <row r="28" spans="6:57" ht="15">
      <c r="F28" s="5">
        <v>219</v>
      </c>
      <c r="G28" s="7"/>
      <c r="H28" s="5" t="s">
        <v>142</v>
      </c>
      <c r="I28" s="6"/>
      <c r="J28" s="6"/>
      <c r="K28" s="6"/>
      <c r="L28" s="6"/>
      <c r="M28" s="6"/>
      <c r="N28" s="6"/>
      <c r="O28" s="6"/>
      <c r="P28" s="7"/>
      <c r="Q28" s="5">
        <v>150</v>
      </c>
      <c r="R28" s="7"/>
      <c r="S28" s="5">
        <v>9.27</v>
      </c>
      <c r="T28" s="6"/>
      <c r="U28" s="7"/>
      <c r="V28" s="5">
        <v>5.33</v>
      </c>
      <c r="W28" s="6"/>
      <c r="X28" s="7"/>
      <c r="Y28" s="5">
        <v>36.87</v>
      </c>
      <c r="Z28" s="6"/>
      <c r="AA28" s="7"/>
      <c r="AB28" s="5">
        <v>231.78</v>
      </c>
      <c r="AC28" s="6"/>
      <c r="AD28" s="6"/>
      <c r="AE28" s="6"/>
      <c r="AF28" s="6"/>
      <c r="AG28" s="7"/>
      <c r="AH28" s="5">
        <v>0.26</v>
      </c>
      <c r="AI28" s="6"/>
      <c r="AJ28" s="7"/>
      <c r="AK28" s="5">
        <v>0</v>
      </c>
      <c r="AL28" s="6"/>
      <c r="AM28" s="7"/>
      <c r="AN28" s="5">
        <v>0.03</v>
      </c>
      <c r="AO28" s="6"/>
      <c r="AP28" s="7"/>
      <c r="AQ28" s="5">
        <v>0.26</v>
      </c>
      <c r="AR28" s="6"/>
      <c r="AS28" s="7"/>
      <c r="AT28" s="5">
        <v>17.6</v>
      </c>
      <c r="AU28" s="6"/>
      <c r="AV28" s="7"/>
      <c r="AW28" s="5">
        <v>138.56</v>
      </c>
      <c r="AX28" s="6"/>
      <c r="AY28" s="7"/>
      <c r="AZ28" s="5">
        <v>48.6</v>
      </c>
      <c r="BA28" s="6"/>
      <c r="BB28" s="7"/>
      <c r="BC28" s="5">
        <v>1.59</v>
      </c>
      <c r="BD28" s="6"/>
      <c r="BE28" s="7"/>
    </row>
    <row r="29" spans="6:57" ht="15">
      <c r="F29" s="5">
        <v>283</v>
      </c>
      <c r="G29" s="7"/>
      <c r="H29" s="8" t="s">
        <v>157</v>
      </c>
      <c r="I29" s="8"/>
      <c r="J29" s="8"/>
      <c r="K29" s="8"/>
      <c r="L29" s="8"/>
      <c r="M29" s="8"/>
      <c r="N29" s="8"/>
      <c r="O29" s="8"/>
      <c r="P29" s="8"/>
      <c r="Q29" s="8">
        <v>200</v>
      </c>
      <c r="R29" s="8"/>
      <c r="S29" s="8">
        <v>0.56</v>
      </c>
      <c r="T29" s="8"/>
      <c r="U29" s="8"/>
      <c r="V29" s="8">
        <v>0</v>
      </c>
      <c r="W29" s="8"/>
      <c r="X29" s="8"/>
      <c r="Y29" s="8">
        <v>27.89</v>
      </c>
      <c r="Z29" s="8"/>
      <c r="AA29" s="8"/>
      <c r="AB29" s="8">
        <v>113.79</v>
      </c>
      <c r="AC29" s="8"/>
      <c r="AD29" s="8"/>
      <c r="AE29" s="8"/>
      <c r="AF29" s="8"/>
      <c r="AG29" s="8"/>
      <c r="AH29" s="8">
        <v>0.03</v>
      </c>
      <c r="AI29" s="8"/>
      <c r="AJ29" s="8"/>
      <c r="AK29" s="8">
        <v>1.22</v>
      </c>
      <c r="AL29" s="8"/>
      <c r="AM29" s="8"/>
      <c r="AN29" s="8">
        <v>0.18</v>
      </c>
      <c r="AO29" s="8"/>
      <c r="AP29" s="8"/>
      <c r="AQ29" s="8">
        <v>1.68</v>
      </c>
      <c r="AR29" s="8"/>
      <c r="AS29" s="8"/>
      <c r="AT29" s="8">
        <v>4.5</v>
      </c>
      <c r="AU29" s="8"/>
      <c r="AV29" s="8"/>
      <c r="AW29" s="8">
        <v>44.53</v>
      </c>
      <c r="AX29" s="8"/>
      <c r="AY29" s="8"/>
      <c r="AZ29" s="8">
        <v>32.03</v>
      </c>
      <c r="BA29" s="8"/>
      <c r="BB29" s="8"/>
      <c r="BC29" s="8">
        <v>1.02</v>
      </c>
      <c r="BD29" s="8"/>
      <c r="BE29" s="8"/>
    </row>
    <row r="30" spans="6:57" ht="15">
      <c r="F30" s="5">
        <v>481</v>
      </c>
      <c r="G30" s="7"/>
      <c r="H30" s="5" t="s">
        <v>152</v>
      </c>
      <c r="I30" s="6"/>
      <c r="J30" s="6"/>
      <c r="K30" s="6"/>
      <c r="L30" s="6"/>
      <c r="M30" s="6"/>
      <c r="N30" s="6"/>
      <c r="O30" s="6"/>
      <c r="P30" s="7"/>
      <c r="Q30" s="5">
        <v>40</v>
      </c>
      <c r="R30" s="7"/>
      <c r="S30" s="5">
        <v>2.92</v>
      </c>
      <c r="T30" s="6"/>
      <c r="U30" s="7"/>
      <c r="V30" s="5">
        <v>0.36</v>
      </c>
      <c r="W30" s="6"/>
      <c r="X30" s="7"/>
      <c r="Y30" s="5">
        <v>16.6</v>
      </c>
      <c r="Z30" s="6"/>
      <c r="AA30" s="7"/>
      <c r="AB30" s="5">
        <v>75.6</v>
      </c>
      <c r="AC30" s="6"/>
      <c r="AD30" s="6"/>
      <c r="AE30" s="6"/>
      <c r="AF30" s="6"/>
      <c r="AG30" s="7"/>
      <c r="AH30" s="5">
        <v>0.08</v>
      </c>
      <c r="AI30" s="6"/>
      <c r="AJ30" s="7"/>
      <c r="AK30" s="5">
        <v>0</v>
      </c>
      <c r="AL30" s="6"/>
      <c r="AM30" s="7"/>
      <c r="AN30" s="5">
        <v>0</v>
      </c>
      <c r="AO30" s="6"/>
      <c r="AP30" s="7"/>
      <c r="AQ30" s="5">
        <v>0.8</v>
      </c>
      <c r="AR30" s="6"/>
      <c r="AS30" s="7"/>
      <c r="AT30" s="5">
        <v>16.53</v>
      </c>
      <c r="AU30" s="6"/>
      <c r="AV30" s="7"/>
      <c r="AW30" s="5">
        <v>63.2</v>
      </c>
      <c r="AX30" s="6"/>
      <c r="AY30" s="7"/>
      <c r="AZ30" s="5">
        <v>11.46</v>
      </c>
      <c r="BA30" s="6"/>
      <c r="BB30" s="7"/>
      <c r="BC30" s="5">
        <v>0.34</v>
      </c>
      <c r="BD30" s="6"/>
      <c r="BE30" s="7"/>
    </row>
    <row r="31" spans="6:57" ht="15">
      <c r="F31" s="5">
        <v>482</v>
      </c>
      <c r="G31" s="7"/>
      <c r="H31" s="5" t="s">
        <v>21</v>
      </c>
      <c r="I31" s="6"/>
      <c r="J31" s="6"/>
      <c r="K31" s="6"/>
      <c r="L31" s="6"/>
      <c r="M31" s="6"/>
      <c r="N31" s="6"/>
      <c r="O31" s="6"/>
      <c r="P31" s="7"/>
      <c r="Q31" s="5">
        <v>75</v>
      </c>
      <c r="R31" s="7"/>
      <c r="S31" s="5">
        <v>5.7</v>
      </c>
      <c r="T31" s="6"/>
      <c r="U31" s="7"/>
      <c r="V31" s="5">
        <v>0.68</v>
      </c>
      <c r="W31" s="6"/>
      <c r="X31" s="7"/>
      <c r="Y31" s="5">
        <v>30.75</v>
      </c>
      <c r="Z31" s="6"/>
      <c r="AA31" s="7"/>
      <c r="AB31" s="5">
        <v>173.25</v>
      </c>
      <c r="AC31" s="6"/>
      <c r="AD31" s="6"/>
      <c r="AE31" s="6"/>
      <c r="AF31" s="6"/>
      <c r="AG31" s="7"/>
      <c r="AH31" s="5">
        <v>0.15</v>
      </c>
      <c r="AI31" s="6"/>
      <c r="AJ31" s="7"/>
      <c r="AK31" s="5">
        <v>0</v>
      </c>
      <c r="AL31" s="6"/>
      <c r="AM31" s="7"/>
      <c r="AN31" s="5">
        <v>0</v>
      </c>
      <c r="AO31" s="6"/>
      <c r="AP31" s="7"/>
      <c r="AQ31" s="5">
        <v>1.58</v>
      </c>
      <c r="AR31" s="6"/>
      <c r="AS31" s="7"/>
      <c r="AT31" s="5">
        <v>33</v>
      </c>
      <c r="AU31" s="6"/>
      <c r="AV31" s="7"/>
      <c r="AW31" s="5">
        <v>176.53</v>
      </c>
      <c r="AX31" s="6"/>
      <c r="AY31" s="7"/>
      <c r="AZ31" s="5">
        <v>20.25</v>
      </c>
      <c r="BA31" s="6"/>
      <c r="BB31" s="7"/>
      <c r="BC31" s="5">
        <v>0.9</v>
      </c>
      <c r="BD31" s="6"/>
      <c r="BE31" s="7"/>
    </row>
    <row r="32" spans="6:57" ht="15.75" thickBot="1">
      <c r="F32" s="10" t="s">
        <v>24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9">
        <f>S25+S26+S27+S28+S29+S30+S31</f>
        <v>36.13</v>
      </c>
      <c r="T32" s="9"/>
      <c r="U32" s="9"/>
      <c r="V32" s="9">
        <f>V25+V26+V27+V28+V30+V31</f>
        <v>35.48</v>
      </c>
      <c r="W32" s="9"/>
      <c r="X32" s="9"/>
      <c r="Y32" s="9">
        <f>Y25+Y26+Y27+Y28+Y29+Y30+Y31</f>
        <v>157.74</v>
      </c>
      <c r="Z32" s="9"/>
      <c r="AA32" s="9"/>
      <c r="AB32" s="9">
        <f>AB25+AB26+AB27+AB28+AB29+AB30+AB31</f>
        <v>1022.51</v>
      </c>
      <c r="AC32" s="9"/>
      <c r="AD32" s="9"/>
      <c r="AE32" s="9"/>
      <c r="AF32" s="9"/>
      <c r="AG32" s="9"/>
      <c r="AH32" s="9">
        <f>AH25+AH26+AH27+AH28+AH29+AH30+AH31</f>
        <v>0.75</v>
      </c>
      <c r="AI32" s="9"/>
      <c r="AJ32" s="9"/>
      <c r="AK32" s="9">
        <f>AK25+AK26+AK29</f>
        <v>5.25</v>
      </c>
      <c r="AL32" s="9"/>
      <c r="AM32" s="9"/>
      <c r="AN32" s="9">
        <f>AN26+AN27+AN28+AN29</f>
        <v>0.433</v>
      </c>
      <c r="AO32" s="9"/>
      <c r="AP32" s="9"/>
      <c r="AQ32" s="9">
        <f>AQ25+AQ26+AQ27+AQ28+AQ29+AQ30+AQ31</f>
        <v>10.32</v>
      </c>
      <c r="AR32" s="9"/>
      <c r="AS32" s="9"/>
      <c r="AT32" s="9">
        <f>AT25+AT26+AT27+AT28+AT29+AT30+AT31</f>
        <v>146.51</v>
      </c>
      <c r="AU32" s="9"/>
      <c r="AV32" s="9"/>
      <c r="AW32" s="9">
        <f>AW25+AW26+AW27+AW28+AW29+AW30+AW31</f>
        <v>694.74</v>
      </c>
      <c r="AX32" s="9"/>
      <c r="AY32" s="9"/>
      <c r="AZ32" s="9">
        <f>AZ25+AZ26+AZ27+AZ28+AZ29+AZ30+AZ31</f>
        <v>179.32</v>
      </c>
      <c r="BA32" s="9"/>
      <c r="BB32" s="9"/>
      <c r="BC32" s="9">
        <f>BC25+BC26+BC27+BC28+BC29+BC30+BC31</f>
        <v>9.48</v>
      </c>
      <c r="BD32" s="9"/>
      <c r="BE32" s="9"/>
    </row>
    <row r="33" spans="6:57" ht="15" hidden="1">
      <c r="F33" s="11" t="s">
        <v>29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</row>
    <row r="34" spans="6:57" ht="15" hidden="1">
      <c r="F34" s="8">
        <v>1</v>
      </c>
      <c r="G34" s="8"/>
      <c r="H34" s="8" t="s">
        <v>56</v>
      </c>
      <c r="I34" s="8"/>
      <c r="J34" s="8"/>
      <c r="K34" s="8"/>
      <c r="L34" s="8"/>
      <c r="M34" s="8"/>
      <c r="N34" s="8"/>
      <c r="O34" s="8"/>
      <c r="P34" s="8"/>
      <c r="Q34" s="8" t="s">
        <v>81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6:57" ht="15" hidden="1">
      <c r="F35" s="8">
        <v>2</v>
      </c>
      <c r="G35" s="8"/>
      <c r="H35" s="8" t="s">
        <v>51</v>
      </c>
      <c r="I35" s="8"/>
      <c r="J35" s="8"/>
      <c r="K35" s="8"/>
      <c r="L35" s="8"/>
      <c r="M35" s="8"/>
      <c r="N35" s="8"/>
      <c r="O35" s="8"/>
      <c r="P35" s="8"/>
      <c r="Q35" s="8" t="s">
        <v>90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6:57" ht="15" hidden="1">
      <c r="F36" s="5">
        <v>3</v>
      </c>
      <c r="G36" s="7"/>
      <c r="H36" s="8" t="s">
        <v>66</v>
      </c>
      <c r="I36" s="8"/>
      <c r="J36" s="8"/>
      <c r="K36" s="8"/>
      <c r="L36" s="8"/>
      <c r="M36" s="8"/>
      <c r="N36" s="8"/>
      <c r="O36" s="8"/>
      <c r="P36" s="8"/>
      <c r="Q36" s="32" t="s">
        <v>91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6:57" ht="15" hidden="1">
      <c r="F37" s="8">
        <v>4</v>
      </c>
      <c r="G37" s="8"/>
      <c r="H37" s="8" t="s">
        <v>21</v>
      </c>
      <c r="I37" s="8"/>
      <c r="J37" s="8"/>
      <c r="K37" s="8"/>
      <c r="L37" s="8"/>
      <c r="M37" s="8"/>
      <c r="N37" s="8"/>
      <c r="O37" s="8"/>
      <c r="P37" s="8"/>
      <c r="Q37" s="8">
        <v>50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6:57" ht="15" hidden="1">
      <c r="F38" s="8">
        <v>5</v>
      </c>
      <c r="G38" s="8"/>
      <c r="H38" s="8" t="s">
        <v>49</v>
      </c>
      <c r="I38" s="8"/>
      <c r="J38" s="8"/>
      <c r="K38" s="8"/>
      <c r="L38" s="8"/>
      <c r="M38" s="8"/>
      <c r="N38" s="8"/>
      <c r="O38" s="8"/>
      <c r="P38" s="8"/>
      <c r="Q38" s="8" t="s">
        <v>92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6:57" ht="15" hidden="1">
      <c r="F39" s="10" t="s">
        <v>24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6:57" ht="15" hidden="1">
      <c r="F40" s="11" t="s">
        <v>33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</row>
    <row r="41" spans="6:57" ht="15" hidden="1">
      <c r="F41" s="8">
        <v>1</v>
      </c>
      <c r="G41" s="8"/>
      <c r="H41" s="8" t="s">
        <v>37</v>
      </c>
      <c r="I41" s="8"/>
      <c r="J41" s="8"/>
      <c r="K41" s="8"/>
      <c r="L41" s="8"/>
      <c r="M41" s="8"/>
      <c r="N41" s="8"/>
      <c r="O41" s="8"/>
      <c r="P41" s="8"/>
      <c r="Q41" s="8">
        <v>20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6:57" ht="15" hidden="1">
      <c r="F42" s="8">
        <v>2</v>
      </c>
      <c r="G42" s="8"/>
      <c r="H42" s="8" t="s">
        <v>41</v>
      </c>
      <c r="I42" s="8"/>
      <c r="J42" s="8"/>
      <c r="K42" s="8"/>
      <c r="L42" s="8"/>
      <c r="M42" s="8"/>
      <c r="N42" s="8"/>
      <c r="O42" s="8"/>
      <c r="P42" s="8"/>
      <c r="Q42" s="8">
        <v>200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6:57" ht="15.75" hidden="1" thickBot="1">
      <c r="F43" s="17" t="s">
        <v>24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</row>
    <row r="44" spans="6:57" ht="15.75" thickBot="1">
      <c r="F44" s="22" t="s">
        <v>35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19">
        <f>S18+S32+S23+S39+S43</f>
        <v>47.53</v>
      </c>
      <c r="T44" s="20"/>
      <c r="U44" s="21"/>
      <c r="V44" s="19">
        <f>V43+V39+V23+V32+V18</f>
        <v>52.339999999999996</v>
      </c>
      <c r="W44" s="20"/>
      <c r="X44" s="21"/>
      <c r="Y44" s="19">
        <f>Y43+Y39+Y23+Y32+Y18</f>
        <v>195.70000000000002</v>
      </c>
      <c r="Z44" s="20"/>
      <c r="AA44" s="21"/>
      <c r="AB44" s="19">
        <f>AB43+AB39+AB23+AB32+AB18</f>
        <v>1414.82</v>
      </c>
      <c r="AC44" s="20"/>
      <c r="AD44" s="20"/>
      <c r="AE44" s="20"/>
      <c r="AF44" s="20"/>
      <c r="AG44" s="21"/>
      <c r="AH44" s="19">
        <f>AH43+AH39+AH23+AH32+AH18</f>
        <v>0.92</v>
      </c>
      <c r="AI44" s="20"/>
      <c r="AJ44" s="21"/>
      <c r="AK44" s="19">
        <f>AK43+AK39+AK23+AK32+AK18</f>
        <v>17.98</v>
      </c>
      <c r="AL44" s="20"/>
      <c r="AM44" s="21"/>
      <c r="AN44" s="19">
        <f>AN43+AN39+AN23+AN32+AN18</f>
        <v>0.503</v>
      </c>
      <c r="AO44" s="20"/>
      <c r="AP44" s="21"/>
      <c r="AQ44" s="19">
        <f>AQ43+AQ39+AQ23+AQ32+AQ18</f>
        <v>10.540000000000001</v>
      </c>
      <c r="AR44" s="20"/>
      <c r="AS44" s="21"/>
      <c r="AT44" s="19">
        <f>AT43+AT39+AT23+AT32+AT18</f>
        <v>427.55</v>
      </c>
      <c r="AU44" s="20"/>
      <c r="AV44" s="21"/>
      <c r="AW44" s="19">
        <f>AW43+AW39+AW23+AW32+AW18</f>
        <v>953.0699999999999</v>
      </c>
      <c r="AX44" s="20"/>
      <c r="AY44" s="21"/>
      <c r="AZ44" s="19">
        <f>AZ43+AZ39+AZ23+AZ32+AZ18</f>
        <v>225.89</v>
      </c>
      <c r="BA44" s="20"/>
      <c r="BB44" s="21"/>
      <c r="BC44" s="19">
        <f>BC43+BC39+BC23+BC32+BC18</f>
        <v>12.71</v>
      </c>
      <c r="BD44" s="20"/>
      <c r="BE44" s="21"/>
    </row>
  </sheetData>
  <sheetProtection/>
  <mergeCells count="452">
    <mergeCell ref="AB20:AG20"/>
    <mergeCell ref="F28:G28"/>
    <mergeCell ref="H28:P28"/>
    <mergeCell ref="Q28:R28"/>
    <mergeCell ref="S28:U28"/>
    <mergeCell ref="V28:X28"/>
    <mergeCell ref="Y28:AA28"/>
    <mergeCell ref="AB28:AG28"/>
    <mergeCell ref="F20:G20"/>
    <mergeCell ref="H20:P20"/>
    <mergeCell ref="Q20:R20"/>
    <mergeCell ref="S20:U20"/>
    <mergeCell ref="V20:X20"/>
    <mergeCell ref="Y20:AA20"/>
    <mergeCell ref="AW28:AY28"/>
    <mergeCell ref="AZ28:BB28"/>
    <mergeCell ref="BC28:BE28"/>
    <mergeCell ref="AB21:AC21"/>
    <mergeCell ref="AT20:AV20"/>
    <mergeCell ref="AW20:AY20"/>
    <mergeCell ref="AZ20:BB20"/>
    <mergeCell ref="BC20:BE20"/>
    <mergeCell ref="AH20:AJ20"/>
    <mergeCell ref="AK20:AM20"/>
    <mergeCell ref="BC21:BE21"/>
    <mergeCell ref="F21:G21"/>
    <mergeCell ref="S21:T21"/>
    <mergeCell ref="H21:P21"/>
    <mergeCell ref="F5:BE6"/>
    <mergeCell ref="AH28:AJ28"/>
    <mergeCell ref="AK28:AM28"/>
    <mergeCell ref="AN28:AP28"/>
    <mergeCell ref="AQ28:AS28"/>
    <mergeCell ref="AT28:AV28"/>
    <mergeCell ref="AZ29:BB29"/>
    <mergeCell ref="AT29:AV29"/>
    <mergeCell ref="AW29:AY29"/>
    <mergeCell ref="BC29:BE29"/>
    <mergeCell ref="AH29:AJ29"/>
    <mergeCell ref="AK29:AM29"/>
    <mergeCell ref="AN29:AP29"/>
    <mergeCell ref="AZ14:BB14"/>
    <mergeCell ref="BC14:BE14"/>
    <mergeCell ref="AK14:AM14"/>
    <mergeCell ref="F29:G29"/>
    <mergeCell ref="H29:P29"/>
    <mergeCell ref="Q29:R29"/>
    <mergeCell ref="S29:U29"/>
    <mergeCell ref="V29:X29"/>
    <mergeCell ref="Y29:AA29"/>
    <mergeCell ref="AB29:AG29"/>
    <mergeCell ref="AT14:AV14"/>
    <mergeCell ref="F14:G14"/>
    <mergeCell ref="H14:P14"/>
    <mergeCell ref="Q14:R14"/>
    <mergeCell ref="S14:U14"/>
    <mergeCell ref="BC30:BE30"/>
    <mergeCell ref="AZ30:BB30"/>
    <mergeCell ref="AW14:AY14"/>
    <mergeCell ref="V14:X14"/>
    <mergeCell ref="Y14:AA14"/>
    <mergeCell ref="F44:R44"/>
    <mergeCell ref="S44:U44"/>
    <mergeCell ref="V44:X44"/>
    <mergeCell ref="Y44:AA44"/>
    <mergeCell ref="AN14:AP14"/>
    <mergeCell ref="AQ14:AS14"/>
    <mergeCell ref="AB14:AG14"/>
    <mergeCell ref="AH14:AJ14"/>
    <mergeCell ref="AN20:AP20"/>
    <mergeCell ref="AQ20:AS20"/>
    <mergeCell ref="AB44:AG44"/>
    <mergeCell ref="AH44:AJ44"/>
    <mergeCell ref="AT43:AV43"/>
    <mergeCell ref="AW43:AY43"/>
    <mergeCell ref="AB43:AG43"/>
    <mergeCell ref="AH43:AJ43"/>
    <mergeCell ref="AN43:AP43"/>
    <mergeCell ref="AQ43:AS43"/>
    <mergeCell ref="BC44:BE44"/>
    <mergeCell ref="AK44:AM44"/>
    <mergeCell ref="AN44:AP44"/>
    <mergeCell ref="AQ44:AS44"/>
    <mergeCell ref="AT44:AV44"/>
    <mergeCell ref="AW44:AY44"/>
    <mergeCell ref="AZ44:BB44"/>
    <mergeCell ref="F43:R43"/>
    <mergeCell ref="S43:U43"/>
    <mergeCell ref="V43:X43"/>
    <mergeCell ref="Y43:AA43"/>
    <mergeCell ref="AZ43:BB43"/>
    <mergeCell ref="BC43:BE43"/>
    <mergeCell ref="AK43:AM43"/>
    <mergeCell ref="BC42:BE42"/>
    <mergeCell ref="BC41:BE41"/>
    <mergeCell ref="F42:G42"/>
    <mergeCell ref="H42:P42"/>
    <mergeCell ref="Q42:R42"/>
    <mergeCell ref="S42:U42"/>
    <mergeCell ref="V42:X42"/>
    <mergeCell ref="Y42:AA42"/>
    <mergeCell ref="AB42:AG42"/>
    <mergeCell ref="AN42:AP42"/>
    <mergeCell ref="AZ41:BB41"/>
    <mergeCell ref="AH42:AJ42"/>
    <mergeCell ref="AK42:AM42"/>
    <mergeCell ref="AK41:AM41"/>
    <mergeCell ref="AN41:AP41"/>
    <mergeCell ref="AZ42:BB42"/>
    <mergeCell ref="AQ42:AS42"/>
    <mergeCell ref="AT42:AV42"/>
    <mergeCell ref="AW42:AY42"/>
    <mergeCell ref="Y41:AA41"/>
    <mergeCell ref="AB41:AG41"/>
    <mergeCell ref="AH41:AJ41"/>
    <mergeCell ref="AQ41:AS41"/>
    <mergeCell ref="AT41:AV41"/>
    <mergeCell ref="AW41:AY41"/>
    <mergeCell ref="F39:R39"/>
    <mergeCell ref="S39:U39"/>
    <mergeCell ref="V39:X39"/>
    <mergeCell ref="Y39:AA39"/>
    <mergeCell ref="F40:BE40"/>
    <mergeCell ref="F41:G41"/>
    <mergeCell ref="H41:P41"/>
    <mergeCell ref="Q41:R41"/>
    <mergeCell ref="S41:U41"/>
    <mergeCell ref="V41:X41"/>
    <mergeCell ref="BC39:BE39"/>
    <mergeCell ref="AK39:AM39"/>
    <mergeCell ref="AN39:AP39"/>
    <mergeCell ref="AQ39:AS39"/>
    <mergeCell ref="AT39:AV39"/>
    <mergeCell ref="AW39:AY39"/>
    <mergeCell ref="AZ39:BB39"/>
    <mergeCell ref="S38:U38"/>
    <mergeCell ref="V38:X38"/>
    <mergeCell ref="Y38:AA38"/>
    <mergeCell ref="AB38:AG38"/>
    <mergeCell ref="AB39:AG39"/>
    <mergeCell ref="AH39:AJ39"/>
    <mergeCell ref="AH38:AJ38"/>
    <mergeCell ref="AK38:AM38"/>
    <mergeCell ref="AN38:AP38"/>
    <mergeCell ref="AQ38:AS38"/>
    <mergeCell ref="F37:G37"/>
    <mergeCell ref="BC37:BE37"/>
    <mergeCell ref="F38:G38"/>
    <mergeCell ref="BC38:BE38"/>
    <mergeCell ref="H38:P38"/>
    <mergeCell ref="Q38:R38"/>
    <mergeCell ref="AT38:AV38"/>
    <mergeCell ref="AW38:AY38"/>
    <mergeCell ref="AW37:AY37"/>
    <mergeCell ref="AZ38:BB38"/>
    <mergeCell ref="AZ37:BB37"/>
    <mergeCell ref="AT37:AV37"/>
    <mergeCell ref="F36:G36"/>
    <mergeCell ref="H36:P36"/>
    <mergeCell ref="Q36:R36"/>
    <mergeCell ref="AB35:AG35"/>
    <mergeCell ref="S36:U36"/>
    <mergeCell ref="V36:X36"/>
    <mergeCell ref="Y36:AA36"/>
    <mergeCell ref="AB36:AG36"/>
    <mergeCell ref="S35:U35"/>
    <mergeCell ref="V35:X35"/>
    <mergeCell ref="AW35:AY35"/>
    <mergeCell ref="AZ35:BB35"/>
    <mergeCell ref="F35:G35"/>
    <mergeCell ref="H35:P35"/>
    <mergeCell ref="Q35:R35"/>
    <mergeCell ref="AH35:AJ35"/>
    <mergeCell ref="AK35:AM35"/>
    <mergeCell ref="AN35:AP35"/>
    <mergeCell ref="AQ35:AS35"/>
    <mergeCell ref="AT35:AV35"/>
    <mergeCell ref="Y35:AA35"/>
    <mergeCell ref="Y34:AA34"/>
    <mergeCell ref="F33:BE33"/>
    <mergeCell ref="F34:G34"/>
    <mergeCell ref="H34:P34"/>
    <mergeCell ref="Q34:R34"/>
    <mergeCell ref="S34:U34"/>
    <mergeCell ref="V34:X34"/>
    <mergeCell ref="AW34:AY34"/>
    <mergeCell ref="AZ34:BB34"/>
    <mergeCell ref="AB34:AG34"/>
    <mergeCell ref="AH34:AJ34"/>
    <mergeCell ref="BC34:BE34"/>
    <mergeCell ref="AK34:AM34"/>
    <mergeCell ref="AN34:AP34"/>
    <mergeCell ref="AQ34:AS34"/>
    <mergeCell ref="AZ32:BB32"/>
    <mergeCell ref="BC32:BE32"/>
    <mergeCell ref="F32:R32"/>
    <mergeCell ref="S32:U32"/>
    <mergeCell ref="V32:X32"/>
    <mergeCell ref="Y32:AA32"/>
    <mergeCell ref="AB32:AG32"/>
    <mergeCell ref="AH32:AJ32"/>
    <mergeCell ref="AK32:AM32"/>
    <mergeCell ref="AN32:AP32"/>
    <mergeCell ref="AH30:AJ30"/>
    <mergeCell ref="AW32:AY32"/>
    <mergeCell ref="AQ29:AS29"/>
    <mergeCell ref="AQ30:AS30"/>
    <mergeCell ref="AT30:AV30"/>
    <mergeCell ref="AW30:AY30"/>
    <mergeCell ref="AQ32:AS32"/>
    <mergeCell ref="AT32:AV32"/>
    <mergeCell ref="AW31:AY31"/>
    <mergeCell ref="AZ27:BB27"/>
    <mergeCell ref="AK30:AM30"/>
    <mergeCell ref="AN30:AP30"/>
    <mergeCell ref="F30:G30"/>
    <mergeCell ref="H30:P30"/>
    <mergeCell ref="Q30:R30"/>
    <mergeCell ref="S30:U30"/>
    <mergeCell ref="V30:X30"/>
    <mergeCell ref="Y30:AA30"/>
    <mergeCell ref="AB30:AG30"/>
    <mergeCell ref="AZ26:BB26"/>
    <mergeCell ref="BC26:BE26"/>
    <mergeCell ref="AH26:AJ26"/>
    <mergeCell ref="AK26:AM26"/>
    <mergeCell ref="AN26:AP26"/>
    <mergeCell ref="AQ26:AS26"/>
    <mergeCell ref="AT26:AV26"/>
    <mergeCell ref="F27:G27"/>
    <mergeCell ref="H27:P27"/>
    <mergeCell ref="Q27:R27"/>
    <mergeCell ref="S27:U27"/>
    <mergeCell ref="AH27:AJ27"/>
    <mergeCell ref="AW26:AY26"/>
    <mergeCell ref="V27:X27"/>
    <mergeCell ref="Y27:AA27"/>
    <mergeCell ref="AB27:AG27"/>
    <mergeCell ref="AB26:AG26"/>
    <mergeCell ref="V26:X26"/>
    <mergeCell ref="Y26:AA26"/>
    <mergeCell ref="F26:G26"/>
    <mergeCell ref="H26:P26"/>
    <mergeCell ref="Q26:R26"/>
    <mergeCell ref="S26:U26"/>
    <mergeCell ref="BC27:BE27"/>
    <mergeCell ref="AK27:AM27"/>
    <mergeCell ref="AN27:AP27"/>
    <mergeCell ref="AQ27:AS27"/>
    <mergeCell ref="AT27:AV27"/>
    <mergeCell ref="AW27:AY27"/>
    <mergeCell ref="AZ18:BB18"/>
    <mergeCell ref="AQ18:AS18"/>
    <mergeCell ref="AT18:AV18"/>
    <mergeCell ref="AW18:AY18"/>
    <mergeCell ref="AB18:AG18"/>
    <mergeCell ref="AH18:AJ18"/>
    <mergeCell ref="AK18:AM18"/>
    <mergeCell ref="Q25:R25"/>
    <mergeCell ref="S25:U25"/>
    <mergeCell ref="V25:X25"/>
    <mergeCell ref="AT25:AV25"/>
    <mergeCell ref="AW25:AY25"/>
    <mergeCell ref="AZ25:BB25"/>
    <mergeCell ref="Y25:AA25"/>
    <mergeCell ref="AB25:AG25"/>
    <mergeCell ref="AH25:AJ25"/>
    <mergeCell ref="AN17:AP17"/>
    <mergeCell ref="AQ17:AS17"/>
    <mergeCell ref="BC25:BE25"/>
    <mergeCell ref="AK25:AM25"/>
    <mergeCell ref="AN25:AP25"/>
    <mergeCell ref="AQ25:AS25"/>
    <mergeCell ref="BC18:BE18"/>
    <mergeCell ref="F24:BE24"/>
    <mergeCell ref="F25:G25"/>
    <mergeCell ref="H25:P25"/>
    <mergeCell ref="AB17:AG17"/>
    <mergeCell ref="AT17:AV17"/>
    <mergeCell ref="AW17:AY17"/>
    <mergeCell ref="AN18:AP18"/>
    <mergeCell ref="F18:R18"/>
    <mergeCell ref="S18:U18"/>
    <mergeCell ref="V18:X18"/>
    <mergeCell ref="Y18:AA18"/>
    <mergeCell ref="AH17:AJ17"/>
    <mergeCell ref="AK17:AM17"/>
    <mergeCell ref="F17:G17"/>
    <mergeCell ref="H17:P17"/>
    <mergeCell ref="Q17:R17"/>
    <mergeCell ref="S17:U17"/>
    <mergeCell ref="V17:X17"/>
    <mergeCell ref="Y17:AA17"/>
    <mergeCell ref="AN16:AP16"/>
    <mergeCell ref="AW16:AY16"/>
    <mergeCell ref="AZ16:BB16"/>
    <mergeCell ref="BC16:BE16"/>
    <mergeCell ref="AT16:AV16"/>
    <mergeCell ref="AQ16:AS16"/>
    <mergeCell ref="V16:X16"/>
    <mergeCell ref="Y16:AA16"/>
    <mergeCell ref="AB16:AG16"/>
    <mergeCell ref="AH16:AJ16"/>
    <mergeCell ref="F16:G16"/>
    <mergeCell ref="H16:P16"/>
    <mergeCell ref="Q16:R16"/>
    <mergeCell ref="S16:U16"/>
    <mergeCell ref="AK16:AM16"/>
    <mergeCell ref="AK15:AM15"/>
    <mergeCell ref="AZ17:BB17"/>
    <mergeCell ref="BC17:BE17"/>
    <mergeCell ref="AN15:AP15"/>
    <mergeCell ref="AQ15:AS15"/>
    <mergeCell ref="AT15:AV15"/>
    <mergeCell ref="AW15:AY15"/>
    <mergeCell ref="AZ15:BB15"/>
    <mergeCell ref="BC15:BE15"/>
    <mergeCell ref="AT13:AV13"/>
    <mergeCell ref="BC13:BE13"/>
    <mergeCell ref="F15:G15"/>
    <mergeCell ref="H15:P15"/>
    <mergeCell ref="Q15:R15"/>
    <mergeCell ref="S15:U15"/>
    <mergeCell ref="V15:X15"/>
    <mergeCell ref="Y15:AA15"/>
    <mergeCell ref="AB15:AG15"/>
    <mergeCell ref="AH15:AJ15"/>
    <mergeCell ref="AZ13:BB13"/>
    <mergeCell ref="F13:G13"/>
    <mergeCell ref="H13:P13"/>
    <mergeCell ref="Q13:R13"/>
    <mergeCell ref="S13:U13"/>
    <mergeCell ref="V13:X13"/>
    <mergeCell ref="Y13:AA13"/>
    <mergeCell ref="AB13:AG13"/>
    <mergeCell ref="AH13:AJ13"/>
    <mergeCell ref="AK13:AM13"/>
    <mergeCell ref="BC10:BE10"/>
    <mergeCell ref="F11:BE11"/>
    <mergeCell ref="F12:G12"/>
    <mergeCell ref="H12:P12"/>
    <mergeCell ref="Q12:R12"/>
    <mergeCell ref="S12:U12"/>
    <mergeCell ref="V12:X12"/>
    <mergeCell ref="Y12:AA12"/>
    <mergeCell ref="AB12:AG12"/>
    <mergeCell ref="AH10:AJ10"/>
    <mergeCell ref="AH12:AJ12"/>
    <mergeCell ref="AQ10:AS10"/>
    <mergeCell ref="AK12:AM12"/>
    <mergeCell ref="AN12:AP12"/>
    <mergeCell ref="AQ12:AS12"/>
    <mergeCell ref="AT12:AV12"/>
    <mergeCell ref="AT10:AV10"/>
    <mergeCell ref="F10:G10"/>
    <mergeCell ref="H10:P10"/>
    <mergeCell ref="Q10:R10"/>
    <mergeCell ref="S10:U10"/>
    <mergeCell ref="AZ10:BB10"/>
    <mergeCell ref="AK10:AM10"/>
    <mergeCell ref="AN10:AP10"/>
    <mergeCell ref="V10:X10"/>
    <mergeCell ref="Y10:AA10"/>
    <mergeCell ref="AB10:AG10"/>
    <mergeCell ref="Y8:AA9"/>
    <mergeCell ref="V8:X9"/>
    <mergeCell ref="AB7:AG9"/>
    <mergeCell ref="F7:G9"/>
    <mergeCell ref="H7:P9"/>
    <mergeCell ref="Q7:R9"/>
    <mergeCell ref="S7:AA7"/>
    <mergeCell ref="AH7:AS7"/>
    <mergeCell ref="AT7:BE7"/>
    <mergeCell ref="S8:U9"/>
    <mergeCell ref="AZ8:BB9"/>
    <mergeCell ref="AW8:AY9"/>
    <mergeCell ref="AH8:AJ9"/>
    <mergeCell ref="AW13:AY13"/>
    <mergeCell ref="AN13:AP13"/>
    <mergeCell ref="AQ13:AS13"/>
    <mergeCell ref="BC8:BE9"/>
    <mergeCell ref="AN8:AP9"/>
    <mergeCell ref="AQ8:AS9"/>
    <mergeCell ref="AT8:AV9"/>
    <mergeCell ref="BC12:BE12"/>
    <mergeCell ref="AW12:AY12"/>
    <mergeCell ref="AZ12:BB12"/>
    <mergeCell ref="AW10:AY10"/>
    <mergeCell ref="AK8:AM9"/>
    <mergeCell ref="BC35:BE35"/>
    <mergeCell ref="AK36:AM36"/>
    <mergeCell ref="AT34:AV34"/>
    <mergeCell ref="AW36:AY36"/>
    <mergeCell ref="AZ36:BB36"/>
    <mergeCell ref="BC36:BE36"/>
    <mergeCell ref="AW22:AY22"/>
    <mergeCell ref="AZ22:BB22"/>
    <mergeCell ref="AN37:AP37"/>
    <mergeCell ref="AQ37:AS37"/>
    <mergeCell ref="H37:P37"/>
    <mergeCell ref="Q37:R37"/>
    <mergeCell ref="S37:U37"/>
    <mergeCell ref="V37:X37"/>
    <mergeCell ref="AW23:AY23"/>
    <mergeCell ref="AZ23:BB23"/>
    <mergeCell ref="Y37:AA37"/>
    <mergeCell ref="AB37:AG37"/>
    <mergeCell ref="AH37:AJ37"/>
    <mergeCell ref="AT36:AV36"/>
    <mergeCell ref="AH36:AJ36"/>
    <mergeCell ref="AN36:AP36"/>
    <mergeCell ref="AQ36:AS36"/>
    <mergeCell ref="AK37:AM37"/>
    <mergeCell ref="Y23:AA23"/>
    <mergeCell ref="AB23:AG23"/>
    <mergeCell ref="F23:R23"/>
    <mergeCell ref="F19:BE19"/>
    <mergeCell ref="AH23:AJ23"/>
    <mergeCell ref="AK23:AM23"/>
    <mergeCell ref="AN23:AP23"/>
    <mergeCell ref="BC23:BE23"/>
    <mergeCell ref="AQ23:AS23"/>
    <mergeCell ref="AT23:AV23"/>
    <mergeCell ref="F22:G22"/>
    <mergeCell ref="H22:P22"/>
    <mergeCell ref="Q22:R22"/>
    <mergeCell ref="S22:U22"/>
    <mergeCell ref="S23:U23"/>
    <mergeCell ref="V23:X23"/>
    <mergeCell ref="BC22:BE22"/>
    <mergeCell ref="AK22:AM22"/>
    <mergeCell ref="AN22:AP22"/>
    <mergeCell ref="AQ22:AS22"/>
    <mergeCell ref="AT22:AV22"/>
    <mergeCell ref="V22:X22"/>
    <mergeCell ref="Y22:AA22"/>
    <mergeCell ref="AB22:AG22"/>
    <mergeCell ref="AH22:AJ22"/>
    <mergeCell ref="V31:X31"/>
    <mergeCell ref="Y31:AA31"/>
    <mergeCell ref="AB31:AG31"/>
    <mergeCell ref="AH31:AJ31"/>
    <mergeCell ref="F31:G31"/>
    <mergeCell ref="H31:P31"/>
    <mergeCell ref="Q31:R31"/>
    <mergeCell ref="S31:U31"/>
    <mergeCell ref="AZ31:BB31"/>
    <mergeCell ref="BC31:BE31"/>
    <mergeCell ref="AK31:AM31"/>
    <mergeCell ref="AN31:AP31"/>
    <mergeCell ref="AQ31:AS31"/>
    <mergeCell ref="AT31:AV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F1:BE47"/>
  <sheetViews>
    <sheetView zoomScalePageLayoutView="0" workbookViewId="0" topLeftCell="A1">
      <selection activeCell="F3" sqref="F3:N3"/>
    </sheetView>
  </sheetViews>
  <sheetFormatPr defaultColWidth="9.140625" defaultRowHeight="15"/>
  <cols>
    <col min="1" max="1" width="3.00390625" style="0" customWidth="1"/>
    <col min="2" max="2" width="2.28125" style="0" customWidth="1"/>
    <col min="3" max="3" width="2.57421875" style="0" hidden="1" customWidth="1"/>
    <col min="4" max="4" width="3.28125" style="0" customWidth="1"/>
    <col min="5" max="5" width="0.13671875" style="0" customWidth="1"/>
    <col min="6" max="7" width="3.8515625" style="0" customWidth="1"/>
    <col min="8" max="8" width="0.5625" style="0" customWidth="1"/>
    <col min="9" max="9" width="4.28125" style="0" hidden="1" customWidth="1"/>
    <col min="10" max="10" width="0.13671875" style="0" customWidth="1"/>
    <col min="11" max="11" width="0.5625" style="0" customWidth="1"/>
    <col min="12" max="12" width="9.140625" style="0" hidden="1" customWidth="1"/>
    <col min="16" max="16" width="9.140625" style="0" hidden="1" customWidth="1"/>
    <col min="18" max="18" width="0.13671875" style="0" customWidth="1"/>
    <col min="20" max="20" width="3.57421875" style="0" customWidth="1"/>
    <col min="21" max="21" width="9.140625" style="0" hidden="1" customWidth="1"/>
    <col min="22" max="22" width="7.7109375" style="0" customWidth="1"/>
    <col min="23" max="24" width="9.140625" style="0" hidden="1" customWidth="1"/>
    <col min="25" max="25" width="8.28125" style="0" customWidth="1"/>
    <col min="26" max="27" width="9.140625" style="0" hidden="1" customWidth="1"/>
    <col min="29" max="29" width="7.421875" style="0" customWidth="1"/>
    <col min="30" max="30" width="4.8515625" style="0" hidden="1" customWidth="1"/>
    <col min="31" max="33" width="9.140625" style="0" hidden="1" customWidth="1"/>
    <col min="34" max="34" width="8.57421875" style="0" customWidth="1"/>
    <col min="35" max="36" width="9.140625" style="0" hidden="1" customWidth="1"/>
    <col min="37" max="37" width="8.57421875" style="0" customWidth="1"/>
    <col min="38" max="39" width="9.140625" style="0" hidden="1" customWidth="1"/>
    <col min="40" max="40" width="7.28125" style="0" customWidth="1"/>
    <col min="41" max="42" width="9.140625" style="0" hidden="1" customWidth="1"/>
    <col min="43" max="43" width="6.00390625" style="0" customWidth="1"/>
    <col min="44" max="45" width="9.140625" style="0" hidden="1" customWidth="1"/>
    <col min="46" max="46" width="7.140625" style="0" customWidth="1"/>
    <col min="47" max="48" width="9.140625" style="0" hidden="1" customWidth="1"/>
    <col min="49" max="49" width="7.28125" style="0" customWidth="1"/>
    <col min="50" max="51" width="9.140625" style="0" hidden="1" customWidth="1"/>
    <col min="52" max="52" width="7.140625" style="0" customWidth="1"/>
    <col min="53" max="54" width="9.140625" style="0" hidden="1" customWidth="1"/>
    <col min="55" max="55" width="3.7109375" style="0" customWidth="1"/>
    <col min="56" max="56" width="9.140625" style="0" hidden="1" customWidth="1"/>
    <col min="57" max="57" width="3.00390625" style="0" customWidth="1"/>
  </cols>
  <sheetData>
    <row r="1" ht="14.25">
      <c r="R1" t="s">
        <v>100</v>
      </c>
    </row>
    <row r="2" ht="14.25">
      <c r="F2" t="s">
        <v>107</v>
      </c>
    </row>
    <row r="3" ht="14.25">
      <c r="F3" t="s">
        <v>162</v>
      </c>
    </row>
    <row r="4" ht="14.25">
      <c r="F4" t="s">
        <v>143</v>
      </c>
    </row>
    <row r="5" spans="6:57" ht="14.25">
      <c r="F5" s="25" t="s">
        <v>147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</row>
    <row r="6" spans="6:57" ht="14.25"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0"/>
    </row>
    <row r="7" spans="6:57" ht="15">
      <c r="F7" s="12" t="s">
        <v>0</v>
      </c>
      <c r="G7" s="12"/>
      <c r="H7" s="13" t="s">
        <v>1</v>
      </c>
      <c r="I7" s="13"/>
      <c r="J7" s="13"/>
      <c r="K7" s="13"/>
      <c r="L7" s="13"/>
      <c r="M7" s="13"/>
      <c r="N7" s="13"/>
      <c r="O7" s="13"/>
      <c r="P7" s="13"/>
      <c r="Q7" s="13" t="s">
        <v>2</v>
      </c>
      <c r="R7" s="13"/>
      <c r="S7" s="12" t="s">
        <v>3</v>
      </c>
      <c r="T7" s="12"/>
      <c r="U7" s="12"/>
      <c r="V7" s="12"/>
      <c r="W7" s="12"/>
      <c r="X7" s="12"/>
      <c r="Y7" s="12"/>
      <c r="Z7" s="12"/>
      <c r="AA7" s="12"/>
      <c r="AB7" s="13" t="s">
        <v>4</v>
      </c>
      <c r="AC7" s="13"/>
      <c r="AD7" s="13"/>
      <c r="AE7" s="13"/>
      <c r="AF7" s="13"/>
      <c r="AG7" s="13"/>
      <c r="AH7" s="12" t="s">
        <v>5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 t="s">
        <v>6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6:57" ht="14.25"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2" t="s">
        <v>7</v>
      </c>
      <c r="T8" s="12"/>
      <c r="U8" s="12"/>
      <c r="V8" s="12" t="s">
        <v>8</v>
      </c>
      <c r="W8" s="12"/>
      <c r="X8" s="12"/>
      <c r="Y8" s="12" t="s">
        <v>9</v>
      </c>
      <c r="Z8" s="12"/>
      <c r="AA8" s="12"/>
      <c r="AB8" s="13"/>
      <c r="AC8" s="13"/>
      <c r="AD8" s="13"/>
      <c r="AE8" s="13"/>
      <c r="AF8" s="13"/>
      <c r="AG8" s="13"/>
      <c r="AH8" s="12" t="s">
        <v>10</v>
      </c>
      <c r="AI8" s="12"/>
      <c r="AJ8" s="12"/>
      <c r="AK8" s="12" t="s">
        <v>11</v>
      </c>
      <c r="AL8" s="12"/>
      <c r="AM8" s="12"/>
      <c r="AN8" s="12" t="s">
        <v>12</v>
      </c>
      <c r="AO8" s="12"/>
      <c r="AP8" s="12"/>
      <c r="AQ8" s="12" t="s">
        <v>13</v>
      </c>
      <c r="AR8" s="12"/>
      <c r="AS8" s="12"/>
      <c r="AT8" s="12" t="s">
        <v>14</v>
      </c>
      <c r="AU8" s="12"/>
      <c r="AV8" s="12"/>
      <c r="AW8" s="12" t="s">
        <v>15</v>
      </c>
      <c r="AX8" s="12"/>
      <c r="AY8" s="12"/>
      <c r="AZ8" s="12" t="s">
        <v>16</v>
      </c>
      <c r="BA8" s="12"/>
      <c r="BB8" s="12"/>
      <c r="BC8" s="12" t="s">
        <v>17</v>
      </c>
      <c r="BD8" s="12"/>
      <c r="BE8" s="12"/>
    </row>
    <row r="9" spans="6:57" ht="14.25"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6:57" ht="15">
      <c r="F10" s="8">
        <v>1</v>
      </c>
      <c r="G10" s="8"/>
      <c r="H10" s="8">
        <v>2</v>
      </c>
      <c r="I10" s="8"/>
      <c r="J10" s="8"/>
      <c r="K10" s="8"/>
      <c r="L10" s="8"/>
      <c r="M10" s="8"/>
      <c r="N10" s="8"/>
      <c r="O10" s="8"/>
      <c r="P10" s="8"/>
      <c r="Q10" s="8">
        <v>3</v>
      </c>
      <c r="R10" s="8"/>
      <c r="S10" s="8">
        <v>4</v>
      </c>
      <c r="T10" s="8"/>
      <c r="U10" s="8"/>
      <c r="V10" s="8">
        <v>5</v>
      </c>
      <c r="W10" s="8"/>
      <c r="X10" s="8"/>
      <c r="Y10" s="8">
        <v>6</v>
      </c>
      <c r="Z10" s="8"/>
      <c r="AA10" s="8"/>
      <c r="AB10" s="8">
        <v>7</v>
      </c>
      <c r="AC10" s="8"/>
      <c r="AD10" s="8"/>
      <c r="AE10" s="8"/>
      <c r="AF10" s="8"/>
      <c r="AG10" s="8"/>
      <c r="AH10" s="8">
        <v>8</v>
      </c>
      <c r="AI10" s="8"/>
      <c r="AJ10" s="8"/>
      <c r="AK10" s="8">
        <v>9</v>
      </c>
      <c r="AL10" s="8"/>
      <c r="AM10" s="8"/>
      <c r="AN10" s="8">
        <v>10</v>
      </c>
      <c r="AO10" s="8"/>
      <c r="AP10" s="8"/>
      <c r="AQ10" s="8">
        <v>11</v>
      </c>
      <c r="AR10" s="8"/>
      <c r="AS10" s="8"/>
      <c r="AT10" s="8">
        <v>12</v>
      </c>
      <c r="AU10" s="8"/>
      <c r="AV10" s="8"/>
      <c r="AW10" s="8">
        <v>13</v>
      </c>
      <c r="AX10" s="8"/>
      <c r="AY10" s="8"/>
      <c r="AZ10" s="8">
        <v>14</v>
      </c>
      <c r="BA10" s="8"/>
      <c r="BB10" s="8"/>
      <c r="BC10" s="8">
        <v>15</v>
      </c>
      <c r="BD10" s="8"/>
      <c r="BE10" s="8"/>
    </row>
    <row r="11" spans="6:57" ht="15" hidden="1">
      <c r="F11" s="11" t="s">
        <v>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6:57" ht="15" hidden="1">
      <c r="F12" s="8">
        <v>1</v>
      </c>
      <c r="G12" s="8"/>
      <c r="H12" s="8" t="s">
        <v>52</v>
      </c>
      <c r="I12" s="8"/>
      <c r="J12" s="8"/>
      <c r="K12" s="8"/>
      <c r="L12" s="8"/>
      <c r="M12" s="8"/>
      <c r="N12" s="8"/>
      <c r="O12" s="8"/>
      <c r="P12" s="8"/>
      <c r="Q12" s="8" t="s">
        <v>93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6:57" ht="15" hidden="1">
      <c r="F13" s="8">
        <v>2</v>
      </c>
      <c r="G13" s="8"/>
      <c r="H13" s="8" t="s">
        <v>54</v>
      </c>
      <c r="I13" s="8"/>
      <c r="J13" s="8"/>
      <c r="K13" s="8"/>
      <c r="L13" s="8"/>
      <c r="M13" s="8"/>
      <c r="N13" s="8"/>
      <c r="O13" s="8"/>
      <c r="P13" s="8"/>
      <c r="Q13" s="8">
        <v>30</v>
      </c>
      <c r="R13" s="8"/>
      <c r="S13" s="5"/>
      <c r="T13" s="6"/>
      <c r="U13" s="7"/>
      <c r="V13" s="5"/>
      <c r="W13" s="6"/>
      <c r="X13" s="7"/>
      <c r="Y13" s="5"/>
      <c r="Z13" s="6"/>
      <c r="AA13" s="7"/>
      <c r="AB13" s="5"/>
      <c r="AC13" s="6"/>
      <c r="AD13" s="6"/>
      <c r="AE13" s="6"/>
      <c r="AF13" s="6"/>
      <c r="AG13" s="7"/>
      <c r="AH13" s="5"/>
      <c r="AI13" s="6"/>
      <c r="AJ13" s="7"/>
      <c r="AK13" s="5"/>
      <c r="AL13" s="6"/>
      <c r="AM13" s="7"/>
      <c r="AN13" s="5"/>
      <c r="AO13" s="6"/>
      <c r="AP13" s="7"/>
      <c r="AQ13" s="5"/>
      <c r="AR13" s="6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6:57" ht="15" hidden="1">
      <c r="F14" s="8">
        <v>3</v>
      </c>
      <c r="G14" s="8"/>
      <c r="H14" s="8" t="s">
        <v>23</v>
      </c>
      <c r="I14" s="8"/>
      <c r="J14" s="8"/>
      <c r="K14" s="8"/>
      <c r="L14" s="8"/>
      <c r="M14" s="8"/>
      <c r="N14" s="8"/>
      <c r="O14" s="8"/>
      <c r="P14" s="8"/>
      <c r="Q14" s="8">
        <v>10</v>
      </c>
      <c r="R14" s="8"/>
      <c r="S14" s="8"/>
      <c r="T14" s="8"/>
      <c r="U14" s="8"/>
      <c r="V14" s="5"/>
      <c r="W14" s="6"/>
      <c r="X14" s="7"/>
      <c r="Y14" s="5"/>
      <c r="Z14" s="6"/>
      <c r="AA14" s="7"/>
      <c r="AB14" s="5"/>
      <c r="AC14" s="6"/>
      <c r="AD14" s="6"/>
      <c r="AE14" s="6"/>
      <c r="AF14" s="6"/>
      <c r="AG14" s="7"/>
      <c r="AH14" s="5"/>
      <c r="AI14" s="6"/>
      <c r="AJ14" s="7"/>
      <c r="AK14" s="5"/>
      <c r="AL14" s="6"/>
      <c r="AM14" s="7"/>
      <c r="AN14" s="5"/>
      <c r="AO14" s="6"/>
      <c r="AP14" s="7"/>
      <c r="AQ14" s="5"/>
      <c r="AR14" s="6"/>
      <c r="AS14" s="7"/>
      <c r="AT14" s="5"/>
      <c r="AU14" s="6"/>
      <c r="AV14" s="7"/>
      <c r="AW14" s="5"/>
      <c r="AX14" s="6"/>
      <c r="AY14" s="7"/>
      <c r="AZ14" s="5"/>
      <c r="BA14" s="6"/>
      <c r="BB14" s="7"/>
      <c r="BC14" s="5"/>
      <c r="BD14" s="6"/>
      <c r="BE14" s="7"/>
    </row>
    <row r="15" spans="6:57" ht="15" hidden="1">
      <c r="F15" s="5">
        <v>4</v>
      </c>
      <c r="G15" s="7"/>
      <c r="H15" s="8" t="s">
        <v>21</v>
      </c>
      <c r="I15" s="8"/>
      <c r="J15" s="8"/>
      <c r="K15" s="8"/>
      <c r="L15" s="8"/>
      <c r="M15" s="8"/>
      <c r="N15" s="8"/>
      <c r="O15" s="8"/>
      <c r="P15" s="8"/>
      <c r="Q15" s="8">
        <v>75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6:57" ht="15" hidden="1">
      <c r="F16" s="8">
        <v>5</v>
      </c>
      <c r="G16" s="8"/>
      <c r="H16" s="8" t="s">
        <v>36</v>
      </c>
      <c r="I16" s="8"/>
      <c r="J16" s="8"/>
      <c r="K16" s="8"/>
      <c r="L16" s="8"/>
      <c r="M16" s="8"/>
      <c r="N16" s="8"/>
      <c r="O16" s="8"/>
      <c r="P16" s="8"/>
      <c r="Q16" s="8">
        <v>200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6:57" ht="15" hidden="1">
      <c r="F17" s="10" t="s">
        <v>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6:57" ht="15">
      <c r="F18" s="11" t="s">
        <v>103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6:57" ht="15">
      <c r="F19" s="8">
        <v>153</v>
      </c>
      <c r="G19" s="8"/>
      <c r="H19" s="8" t="s">
        <v>140</v>
      </c>
      <c r="I19" s="8"/>
      <c r="J19" s="8"/>
      <c r="K19" s="8"/>
      <c r="L19" s="8"/>
      <c r="M19" s="8"/>
      <c r="N19" s="8"/>
      <c r="O19" s="8"/>
      <c r="P19" s="8"/>
      <c r="Q19" s="8">
        <v>150</v>
      </c>
      <c r="R19" s="8"/>
      <c r="S19" s="8">
        <v>18.19</v>
      </c>
      <c r="T19" s="8"/>
      <c r="U19" s="8"/>
      <c r="V19" s="8">
        <v>6.23</v>
      </c>
      <c r="W19" s="8"/>
      <c r="X19" s="8"/>
      <c r="Y19" s="8">
        <v>29.81</v>
      </c>
      <c r="Z19" s="8"/>
      <c r="AA19" s="8"/>
      <c r="AB19" s="8">
        <v>248.1</v>
      </c>
      <c r="AC19" s="8"/>
      <c r="AD19" s="8"/>
      <c r="AE19" s="8"/>
      <c r="AF19" s="8"/>
      <c r="AG19" s="8"/>
      <c r="AH19" s="8">
        <v>0.075</v>
      </c>
      <c r="AI19" s="8"/>
      <c r="AJ19" s="8"/>
      <c r="AK19" s="8">
        <v>0.52</v>
      </c>
      <c r="AL19" s="8"/>
      <c r="AM19" s="8"/>
      <c r="AN19" s="8">
        <v>0.06</v>
      </c>
      <c r="AO19" s="8"/>
      <c r="AP19" s="8"/>
      <c r="AQ19" s="8">
        <v>0.45</v>
      </c>
      <c r="AR19" s="8"/>
      <c r="AS19" s="8"/>
      <c r="AT19" s="8">
        <v>163.95</v>
      </c>
      <c r="AU19" s="8"/>
      <c r="AV19" s="8"/>
      <c r="AW19" s="8">
        <v>230.32</v>
      </c>
      <c r="AX19" s="8"/>
      <c r="AY19" s="8"/>
      <c r="AZ19" s="8">
        <v>29.7</v>
      </c>
      <c r="BA19" s="8"/>
      <c r="BB19" s="8"/>
      <c r="BC19" s="8">
        <v>1.41</v>
      </c>
      <c r="BD19" s="8"/>
      <c r="BE19" s="8"/>
    </row>
    <row r="20" spans="6:57" ht="15">
      <c r="F20" s="5">
        <v>264</v>
      </c>
      <c r="G20" s="7"/>
      <c r="H20" s="1"/>
      <c r="I20" s="2"/>
      <c r="J20" s="6" t="s">
        <v>111</v>
      </c>
      <c r="K20" s="6"/>
      <c r="L20" s="6"/>
      <c r="M20" s="6"/>
      <c r="N20" s="6"/>
      <c r="O20" s="6"/>
      <c r="P20" s="3"/>
      <c r="Q20" s="33">
        <v>25</v>
      </c>
      <c r="R20" s="33"/>
      <c r="S20" s="8">
        <f>0.84/2</f>
        <v>0.42</v>
      </c>
      <c r="T20" s="8"/>
      <c r="U20" s="8"/>
      <c r="V20" s="8">
        <f>5.92/2</f>
        <v>2.96</v>
      </c>
      <c r="W20" s="8"/>
      <c r="X20" s="8"/>
      <c r="Y20" s="8">
        <f>3.36/4</f>
        <v>0.84</v>
      </c>
      <c r="Z20" s="8"/>
      <c r="AA20" s="8"/>
      <c r="AB20" s="8">
        <f>126.72/4</f>
        <v>31.68</v>
      </c>
      <c r="AC20" s="8"/>
      <c r="AD20" s="8"/>
      <c r="AE20" s="8"/>
      <c r="AF20" s="8"/>
      <c r="AG20" s="8"/>
      <c r="AH20" s="8">
        <f>0.02/4</f>
        <v>0.005</v>
      </c>
      <c r="AI20" s="8"/>
      <c r="AJ20" s="8"/>
      <c r="AK20" s="8">
        <f>0.1/4</f>
        <v>0.025</v>
      </c>
      <c r="AL20" s="8"/>
      <c r="AM20" s="8"/>
      <c r="AN20" s="8">
        <f>0.06/4</f>
        <v>0.015</v>
      </c>
      <c r="AO20" s="8"/>
      <c r="AP20" s="8"/>
      <c r="AQ20" s="8">
        <f>0.21/4</f>
        <v>0.0525</v>
      </c>
      <c r="AR20" s="8"/>
      <c r="AS20" s="8"/>
      <c r="AT20" s="8">
        <f>45.05/4</f>
        <v>11.2625</v>
      </c>
      <c r="AU20" s="8"/>
      <c r="AV20" s="8"/>
      <c r="AW20" s="8">
        <f>33.4/4</f>
        <v>8.35</v>
      </c>
      <c r="AX20" s="8"/>
      <c r="AY20" s="8"/>
      <c r="AZ20" s="8">
        <f>4.91/4</f>
        <v>1.2275</v>
      </c>
      <c r="BA20" s="8"/>
      <c r="BB20" s="8"/>
      <c r="BC20" s="8">
        <f>0.14/4</f>
        <v>0.035</v>
      </c>
      <c r="BD20" s="8"/>
      <c r="BE20" s="8"/>
    </row>
    <row r="21" spans="6:57" ht="15">
      <c r="F21" s="8">
        <v>272</v>
      </c>
      <c r="G21" s="8"/>
      <c r="H21" s="8" t="s">
        <v>114</v>
      </c>
      <c r="I21" s="8"/>
      <c r="J21" s="8"/>
      <c r="K21" s="8"/>
      <c r="L21" s="8"/>
      <c r="M21" s="8"/>
      <c r="N21" s="8"/>
      <c r="O21" s="8"/>
      <c r="P21" s="8"/>
      <c r="Q21" s="8">
        <v>200</v>
      </c>
      <c r="R21" s="8"/>
      <c r="S21" s="8">
        <v>5.6</v>
      </c>
      <c r="T21" s="8"/>
      <c r="U21" s="8"/>
      <c r="V21" s="8">
        <v>6.38</v>
      </c>
      <c r="W21" s="8"/>
      <c r="X21" s="8"/>
      <c r="Y21" s="8">
        <v>8.18</v>
      </c>
      <c r="Z21" s="8"/>
      <c r="AA21" s="8"/>
      <c r="AB21" s="8">
        <v>112.52</v>
      </c>
      <c r="AC21" s="8"/>
      <c r="AD21" s="8"/>
      <c r="AE21" s="8"/>
      <c r="AF21" s="8"/>
      <c r="AG21" s="8"/>
      <c r="AH21" s="8">
        <v>0.08</v>
      </c>
      <c r="AI21" s="8"/>
      <c r="AJ21" s="8"/>
      <c r="AK21" s="8">
        <v>1.4</v>
      </c>
      <c r="AL21" s="8"/>
      <c r="AM21" s="8"/>
      <c r="AN21" s="8">
        <v>0.04</v>
      </c>
      <c r="AO21" s="8"/>
      <c r="AP21" s="8"/>
      <c r="AQ21" s="8">
        <v>0</v>
      </c>
      <c r="AR21" s="8"/>
      <c r="AS21" s="8"/>
      <c r="AT21" s="8">
        <v>240.01</v>
      </c>
      <c r="AU21" s="8"/>
      <c r="AV21" s="8"/>
      <c r="AW21" s="8">
        <v>180.01</v>
      </c>
      <c r="AX21" s="8"/>
      <c r="AY21" s="8"/>
      <c r="AZ21" s="8">
        <v>28</v>
      </c>
      <c r="BA21" s="8"/>
      <c r="BB21" s="8"/>
      <c r="BC21" s="8">
        <v>0.2</v>
      </c>
      <c r="BD21" s="8"/>
      <c r="BE21" s="8"/>
    </row>
    <row r="22" spans="6:57" ht="15">
      <c r="F22" s="10" t="s">
        <v>24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9">
        <f>S19+S20+S21</f>
        <v>24.21</v>
      </c>
      <c r="T22" s="9"/>
      <c r="U22" s="9"/>
      <c r="V22" s="9">
        <f>V19+V20+V21</f>
        <v>15.57</v>
      </c>
      <c r="W22" s="9"/>
      <c r="X22" s="9"/>
      <c r="Y22" s="9">
        <f>Y19+Y20+Y21</f>
        <v>38.83</v>
      </c>
      <c r="Z22" s="9"/>
      <c r="AA22" s="9"/>
      <c r="AB22" s="9">
        <f>AB19+AB20+AB21</f>
        <v>392.29999999999995</v>
      </c>
      <c r="AC22" s="9"/>
      <c r="AD22" s="9"/>
      <c r="AE22" s="9"/>
      <c r="AF22" s="9"/>
      <c r="AG22" s="9"/>
      <c r="AH22" s="9">
        <f>AH19+AH20+AH21</f>
        <v>0.16</v>
      </c>
      <c r="AI22" s="9"/>
      <c r="AJ22" s="9"/>
      <c r="AK22" s="9">
        <f>AK19+AK20+AK21</f>
        <v>1.9449999999999998</v>
      </c>
      <c r="AL22" s="9"/>
      <c r="AM22" s="9"/>
      <c r="AN22" s="9">
        <f>AN19+AN20+AN21</f>
        <v>0.11499999999999999</v>
      </c>
      <c r="AO22" s="9"/>
      <c r="AP22" s="9"/>
      <c r="AQ22" s="9">
        <v>0.66</v>
      </c>
      <c r="AR22" s="9"/>
      <c r="AS22" s="9"/>
      <c r="AT22" s="9">
        <f>AT19+AT20+AT21</f>
        <v>415.22249999999997</v>
      </c>
      <c r="AU22" s="9"/>
      <c r="AV22" s="9"/>
      <c r="AW22" s="9">
        <f>AW19+AW20+AW21</f>
        <v>418.67999999999995</v>
      </c>
      <c r="AX22" s="9"/>
      <c r="AY22" s="9"/>
      <c r="AZ22" s="9">
        <f>AZ19+AZ20+AZ21</f>
        <v>58.927499999999995</v>
      </c>
      <c r="BA22" s="9"/>
      <c r="BB22" s="9"/>
      <c r="BC22" s="9">
        <f>BC19+BC20+BC21</f>
        <v>1.6449999999999998</v>
      </c>
      <c r="BD22" s="9"/>
      <c r="BE22" s="9"/>
    </row>
    <row r="23" spans="6:57" ht="15">
      <c r="F23" s="11" t="s">
        <v>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</row>
    <row r="24" spans="6:57" ht="15">
      <c r="F24" s="5">
        <v>235</v>
      </c>
      <c r="G24" s="7"/>
      <c r="H24" s="8" t="s">
        <v>47</v>
      </c>
      <c r="I24" s="8"/>
      <c r="J24" s="8"/>
      <c r="K24" s="8"/>
      <c r="L24" s="8"/>
      <c r="M24" s="8"/>
      <c r="N24" s="8"/>
      <c r="O24" s="8"/>
      <c r="P24" s="8"/>
      <c r="Q24" s="8">
        <v>100</v>
      </c>
      <c r="R24" s="8"/>
      <c r="S24" s="8">
        <v>2.62</v>
      </c>
      <c r="T24" s="8"/>
      <c r="U24" s="8"/>
      <c r="V24" s="8">
        <v>3.23</v>
      </c>
      <c r="W24" s="8"/>
      <c r="X24" s="8"/>
      <c r="Y24" s="8">
        <v>13.45</v>
      </c>
      <c r="Z24" s="8"/>
      <c r="AA24" s="8"/>
      <c r="AB24" s="8">
        <v>87.16</v>
      </c>
      <c r="AC24" s="8"/>
      <c r="AD24" s="8"/>
      <c r="AE24" s="8"/>
      <c r="AF24" s="8"/>
      <c r="AG24" s="8"/>
      <c r="AH24" s="8">
        <v>0.5</v>
      </c>
      <c r="AI24" s="8"/>
      <c r="AJ24" s="8"/>
      <c r="AK24" s="8">
        <v>34.11</v>
      </c>
      <c r="AL24" s="8"/>
      <c r="AM24" s="8"/>
      <c r="AN24" s="8">
        <v>0.1</v>
      </c>
      <c r="AO24" s="8"/>
      <c r="AP24" s="8"/>
      <c r="AQ24" s="8">
        <v>0.2</v>
      </c>
      <c r="AR24" s="8"/>
      <c r="AS24" s="8"/>
      <c r="AT24" s="8">
        <v>57.54</v>
      </c>
      <c r="AU24" s="8"/>
      <c r="AV24" s="8"/>
      <c r="AW24" s="8">
        <v>47.67</v>
      </c>
      <c r="AX24" s="8"/>
      <c r="AY24" s="8"/>
      <c r="AZ24" s="8">
        <v>19.82</v>
      </c>
      <c r="BA24" s="8"/>
      <c r="BB24" s="8"/>
      <c r="BC24" s="8">
        <v>0.91</v>
      </c>
      <c r="BD24" s="8"/>
      <c r="BE24" s="8"/>
    </row>
    <row r="25" spans="6:57" ht="15">
      <c r="F25" s="8">
        <v>50</v>
      </c>
      <c r="G25" s="8"/>
      <c r="H25" s="8" t="s">
        <v>74</v>
      </c>
      <c r="I25" s="8"/>
      <c r="J25" s="8"/>
      <c r="K25" s="8"/>
      <c r="L25" s="8"/>
      <c r="M25" s="8"/>
      <c r="N25" s="8"/>
      <c r="O25" s="8"/>
      <c r="P25" s="8"/>
      <c r="Q25" s="8">
        <v>200</v>
      </c>
      <c r="R25" s="8"/>
      <c r="S25" s="8">
        <v>11.33</v>
      </c>
      <c r="T25" s="8"/>
      <c r="U25" s="8"/>
      <c r="V25" s="8">
        <v>9.73</v>
      </c>
      <c r="W25" s="8"/>
      <c r="X25" s="8"/>
      <c r="Y25" s="8">
        <v>5.33</v>
      </c>
      <c r="Z25" s="8"/>
      <c r="AA25" s="8"/>
      <c r="AB25" s="8">
        <v>154</v>
      </c>
      <c r="AC25" s="8"/>
      <c r="AD25" s="8"/>
      <c r="AE25" s="8"/>
      <c r="AF25" s="8"/>
      <c r="AG25" s="8"/>
      <c r="AH25" s="8">
        <v>0.14</v>
      </c>
      <c r="AI25" s="8"/>
      <c r="AJ25" s="8"/>
      <c r="AK25" s="8">
        <v>9.68</v>
      </c>
      <c r="AL25" s="8"/>
      <c r="AM25" s="8"/>
      <c r="AN25" s="8">
        <v>0.18</v>
      </c>
      <c r="AO25" s="8"/>
      <c r="AP25" s="8"/>
      <c r="AQ25" s="8">
        <v>1.7</v>
      </c>
      <c r="AR25" s="8"/>
      <c r="AS25" s="8"/>
      <c r="AT25" s="8">
        <v>20.62</v>
      </c>
      <c r="AU25" s="8"/>
      <c r="AV25" s="8"/>
      <c r="AW25" s="8">
        <v>111.15</v>
      </c>
      <c r="AX25" s="8"/>
      <c r="AY25" s="8"/>
      <c r="AZ25" s="8">
        <v>30.66</v>
      </c>
      <c r="BA25" s="8"/>
      <c r="BB25" s="8"/>
      <c r="BC25" s="8">
        <v>1.16</v>
      </c>
      <c r="BD25" s="8"/>
      <c r="BE25" s="8"/>
    </row>
    <row r="26" spans="6:57" ht="15">
      <c r="F26" s="8">
        <v>202</v>
      </c>
      <c r="G26" s="8"/>
      <c r="H26" s="8" t="s">
        <v>117</v>
      </c>
      <c r="I26" s="8"/>
      <c r="J26" s="8"/>
      <c r="K26" s="8"/>
      <c r="L26" s="8"/>
      <c r="M26" s="8"/>
      <c r="N26" s="8"/>
      <c r="O26" s="8"/>
      <c r="P26" s="8"/>
      <c r="Q26" s="8">
        <v>100</v>
      </c>
      <c r="R26" s="8"/>
      <c r="S26" s="8">
        <v>9.16</v>
      </c>
      <c r="T26" s="8"/>
      <c r="U26" s="8"/>
      <c r="V26" s="8">
        <v>13.53</v>
      </c>
      <c r="W26" s="8"/>
      <c r="X26" s="8"/>
      <c r="Y26" s="8">
        <v>9.44</v>
      </c>
      <c r="Z26" s="8"/>
      <c r="AA26" s="8"/>
      <c r="AB26" s="8">
        <v>196.14</v>
      </c>
      <c r="AC26" s="8"/>
      <c r="AD26" s="8"/>
      <c r="AE26" s="8"/>
      <c r="AF26" s="8"/>
      <c r="AG26" s="8"/>
      <c r="AH26" s="8">
        <v>0.07</v>
      </c>
      <c r="AI26" s="8"/>
      <c r="AJ26" s="8"/>
      <c r="AK26" s="8">
        <v>1.5</v>
      </c>
      <c r="AL26" s="8"/>
      <c r="AM26" s="8"/>
      <c r="AN26" s="8">
        <v>0.11</v>
      </c>
      <c r="AO26" s="8"/>
      <c r="AP26" s="8"/>
      <c r="AQ26" s="8">
        <v>0.63</v>
      </c>
      <c r="AR26" s="8"/>
      <c r="AS26" s="8"/>
      <c r="AT26" s="8">
        <v>59.29</v>
      </c>
      <c r="AU26" s="8"/>
      <c r="AV26" s="8"/>
      <c r="AW26" s="8">
        <v>143.98</v>
      </c>
      <c r="AX26" s="8"/>
      <c r="AY26" s="8"/>
      <c r="AZ26" s="8">
        <v>21.23</v>
      </c>
      <c r="BA26" s="8"/>
      <c r="BB26" s="8"/>
      <c r="BC26" s="8">
        <v>1.63</v>
      </c>
      <c r="BD26" s="8"/>
      <c r="BE26" s="8"/>
    </row>
    <row r="27" spans="6:57" ht="15">
      <c r="F27" s="8">
        <v>241</v>
      </c>
      <c r="G27" s="8"/>
      <c r="H27" s="8" t="s">
        <v>48</v>
      </c>
      <c r="I27" s="8"/>
      <c r="J27" s="8"/>
      <c r="K27" s="8"/>
      <c r="L27" s="8"/>
      <c r="M27" s="8"/>
      <c r="N27" s="8"/>
      <c r="O27" s="8"/>
      <c r="P27" s="8"/>
      <c r="Q27" s="8">
        <v>150</v>
      </c>
      <c r="R27" s="8"/>
      <c r="S27" s="8">
        <v>3.19</v>
      </c>
      <c r="T27" s="8"/>
      <c r="U27" s="8"/>
      <c r="V27" s="8">
        <v>6.06</v>
      </c>
      <c r="W27" s="8"/>
      <c r="X27" s="8"/>
      <c r="Y27" s="8">
        <v>23.29</v>
      </c>
      <c r="Z27" s="8"/>
      <c r="AA27" s="8"/>
      <c r="AB27" s="8">
        <v>160.45</v>
      </c>
      <c r="AC27" s="8"/>
      <c r="AD27" s="8"/>
      <c r="AE27" s="8"/>
      <c r="AF27" s="8"/>
      <c r="AG27" s="8"/>
      <c r="AH27" s="8">
        <v>0.14</v>
      </c>
      <c r="AI27" s="8"/>
      <c r="AJ27" s="8"/>
      <c r="AK27" s="8">
        <v>5.39</v>
      </c>
      <c r="AL27" s="8"/>
      <c r="AM27" s="8"/>
      <c r="AN27" s="8">
        <v>0.045</v>
      </c>
      <c r="AO27" s="8"/>
      <c r="AP27" s="8"/>
      <c r="AQ27" s="8">
        <v>0.2</v>
      </c>
      <c r="AR27" s="8"/>
      <c r="AS27" s="8"/>
      <c r="AT27" s="8">
        <v>39.96</v>
      </c>
      <c r="AU27" s="8"/>
      <c r="AV27" s="8"/>
      <c r="AW27" s="8">
        <v>88.05</v>
      </c>
      <c r="AX27" s="8"/>
      <c r="AY27" s="8"/>
      <c r="AZ27" s="8">
        <v>27.82</v>
      </c>
      <c r="BA27" s="8"/>
      <c r="BB27" s="8"/>
      <c r="BC27" s="8">
        <v>1</v>
      </c>
      <c r="BD27" s="8"/>
      <c r="BE27" s="8"/>
    </row>
    <row r="28" spans="6:57" ht="15">
      <c r="F28" s="5">
        <v>293</v>
      </c>
      <c r="G28" s="7"/>
      <c r="H28" s="8" t="s">
        <v>109</v>
      </c>
      <c r="I28" s="8"/>
      <c r="J28" s="8"/>
      <c r="K28" s="8"/>
      <c r="L28" s="8"/>
      <c r="M28" s="8"/>
      <c r="N28" s="8"/>
      <c r="O28" s="8"/>
      <c r="P28" s="8"/>
      <c r="Q28" s="8">
        <v>200</v>
      </c>
      <c r="R28" s="8"/>
      <c r="S28" s="8">
        <v>2</v>
      </c>
      <c r="T28" s="8"/>
      <c r="U28" s="8"/>
      <c r="V28" s="8">
        <v>0.2</v>
      </c>
      <c r="W28" s="8"/>
      <c r="X28" s="8"/>
      <c r="Y28" s="8">
        <v>5.8</v>
      </c>
      <c r="Z28" s="8"/>
      <c r="AA28" s="8"/>
      <c r="AB28" s="8">
        <v>36</v>
      </c>
      <c r="AC28" s="8"/>
      <c r="AD28" s="8"/>
      <c r="AE28" s="8"/>
      <c r="AF28" s="8"/>
      <c r="AG28" s="8"/>
      <c r="AH28" s="8">
        <v>0.02</v>
      </c>
      <c r="AI28" s="8"/>
      <c r="AJ28" s="8"/>
      <c r="AK28" s="8">
        <v>4</v>
      </c>
      <c r="AL28" s="8"/>
      <c r="AM28" s="8"/>
      <c r="AN28" s="8">
        <v>0</v>
      </c>
      <c r="AO28" s="8"/>
      <c r="AP28" s="8"/>
      <c r="AQ28" s="8">
        <v>0.2</v>
      </c>
      <c r="AR28" s="8"/>
      <c r="AS28" s="8"/>
      <c r="AT28" s="8">
        <v>14</v>
      </c>
      <c r="AU28" s="8"/>
      <c r="AV28" s="8"/>
      <c r="AW28" s="8">
        <v>14</v>
      </c>
      <c r="AX28" s="8"/>
      <c r="AY28" s="8"/>
      <c r="AZ28" s="8">
        <v>8</v>
      </c>
      <c r="BA28" s="8"/>
      <c r="BB28" s="8"/>
      <c r="BC28" s="8">
        <v>2.8</v>
      </c>
      <c r="BD28" s="8"/>
      <c r="BE28" s="8"/>
    </row>
    <row r="29" spans="6:57" ht="15">
      <c r="F29" s="5">
        <v>481</v>
      </c>
      <c r="G29" s="7"/>
      <c r="H29" s="5" t="s">
        <v>152</v>
      </c>
      <c r="I29" s="6"/>
      <c r="J29" s="6"/>
      <c r="K29" s="6"/>
      <c r="L29" s="6"/>
      <c r="M29" s="6"/>
      <c r="N29" s="6"/>
      <c r="O29" s="6"/>
      <c r="P29" s="7"/>
      <c r="Q29" s="5">
        <v>40</v>
      </c>
      <c r="R29" s="7"/>
      <c r="S29" s="5">
        <v>2.92</v>
      </c>
      <c r="T29" s="6"/>
      <c r="U29" s="7"/>
      <c r="V29" s="5">
        <v>0.36</v>
      </c>
      <c r="W29" s="6"/>
      <c r="X29" s="7"/>
      <c r="Y29" s="5">
        <v>16.6</v>
      </c>
      <c r="Z29" s="6"/>
      <c r="AA29" s="7"/>
      <c r="AB29" s="5">
        <v>75.6</v>
      </c>
      <c r="AC29" s="6"/>
      <c r="AD29" s="6"/>
      <c r="AE29" s="6"/>
      <c r="AF29" s="6"/>
      <c r="AG29" s="7"/>
      <c r="AH29" s="5">
        <v>0.08</v>
      </c>
      <c r="AI29" s="6"/>
      <c r="AJ29" s="7"/>
      <c r="AK29" s="5">
        <v>0</v>
      </c>
      <c r="AL29" s="6"/>
      <c r="AM29" s="7"/>
      <c r="AN29" s="5">
        <v>0</v>
      </c>
      <c r="AO29" s="6"/>
      <c r="AP29" s="7"/>
      <c r="AQ29" s="5">
        <v>0.8</v>
      </c>
      <c r="AR29" s="6"/>
      <c r="AS29" s="7"/>
      <c r="AT29" s="5">
        <v>16.53</v>
      </c>
      <c r="AU29" s="6"/>
      <c r="AV29" s="7"/>
      <c r="AW29" s="5">
        <v>63.2</v>
      </c>
      <c r="AX29" s="6"/>
      <c r="AY29" s="7"/>
      <c r="AZ29" s="5">
        <v>11.46</v>
      </c>
      <c r="BA29" s="6"/>
      <c r="BB29" s="7"/>
      <c r="BC29" s="5">
        <v>0.34</v>
      </c>
      <c r="BD29" s="6"/>
      <c r="BE29" s="7"/>
    </row>
    <row r="30" spans="6:57" ht="15">
      <c r="F30" s="5">
        <v>482</v>
      </c>
      <c r="G30" s="7"/>
      <c r="H30" s="5" t="s">
        <v>21</v>
      </c>
      <c r="I30" s="6"/>
      <c r="J30" s="6"/>
      <c r="K30" s="6"/>
      <c r="L30" s="6"/>
      <c r="M30" s="6"/>
      <c r="N30" s="6"/>
      <c r="O30" s="6"/>
      <c r="P30" s="7"/>
      <c r="Q30" s="5">
        <v>75</v>
      </c>
      <c r="R30" s="7"/>
      <c r="S30" s="5">
        <v>5.7</v>
      </c>
      <c r="T30" s="6"/>
      <c r="U30" s="7"/>
      <c r="V30" s="5">
        <v>0.68</v>
      </c>
      <c r="W30" s="6"/>
      <c r="X30" s="7"/>
      <c r="Y30" s="5">
        <v>30.75</v>
      </c>
      <c r="Z30" s="6"/>
      <c r="AA30" s="7"/>
      <c r="AB30" s="5">
        <v>173.25</v>
      </c>
      <c r="AC30" s="6"/>
      <c r="AD30" s="6"/>
      <c r="AE30" s="6"/>
      <c r="AF30" s="6"/>
      <c r="AG30" s="7"/>
      <c r="AH30" s="5">
        <v>0.15</v>
      </c>
      <c r="AI30" s="6"/>
      <c r="AJ30" s="7"/>
      <c r="AK30" s="5">
        <v>0</v>
      </c>
      <c r="AL30" s="6"/>
      <c r="AM30" s="7"/>
      <c r="AN30" s="5">
        <v>0</v>
      </c>
      <c r="AO30" s="6"/>
      <c r="AP30" s="7"/>
      <c r="AQ30" s="5">
        <v>1.58</v>
      </c>
      <c r="AR30" s="6"/>
      <c r="AS30" s="7"/>
      <c r="AT30" s="5">
        <v>33</v>
      </c>
      <c r="AU30" s="6"/>
      <c r="AV30" s="7"/>
      <c r="AW30" s="5">
        <v>176.53</v>
      </c>
      <c r="AX30" s="6"/>
      <c r="AY30" s="7"/>
      <c r="AZ30" s="5">
        <v>20.25</v>
      </c>
      <c r="BA30" s="6"/>
      <c r="BB30" s="7"/>
      <c r="BC30" s="5">
        <v>0.9</v>
      </c>
      <c r="BD30" s="6"/>
      <c r="BE30" s="7"/>
    </row>
    <row r="31" spans="6:57" ht="15.75" thickBot="1">
      <c r="F31" s="10" t="s">
        <v>24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9">
        <f>S24+S25+S26+S27+S28+S29+S30</f>
        <v>36.92</v>
      </c>
      <c r="T31" s="9"/>
      <c r="U31" s="9"/>
      <c r="V31" s="9">
        <f>V24+V25+V26+V27+V28+V29+V30</f>
        <v>33.790000000000006</v>
      </c>
      <c r="W31" s="9"/>
      <c r="X31" s="9"/>
      <c r="Y31" s="9">
        <f>Y24+Y25+Y26+Y27+Y28+Y29+Y30</f>
        <v>104.66</v>
      </c>
      <c r="Z31" s="9"/>
      <c r="AA31" s="9"/>
      <c r="AB31" s="9">
        <f>AB24+AB25+AB26+AB27+AB28+AB29+AB30</f>
        <v>882.6</v>
      </c>
      <c r="AC31" s="9"/>
      <c r="AD31" s="9"/>
      <c r="AE31" s="9"/>
      <c r="AF31" s="9"/>
      <c r="AG31" s="9"/>
      <c r="AH31" s="9">
        <f>AH24+AH25+AH26+AH27+AH28+AH30</f>
        <v>1.02</v>
      </c>
      <c r="AI31" s="9"/>
      <c r="AJ31" s="9"/>
      <c r="AK31" s="9">
        <f>AK24+AK25+AK26+AK27+AK28</f>
        <v>54.68</v>
      </c>
      <c r="AL31" s="9"/>
      <c r="AM31" s="9"/>
      <c r="AN31" s="9">
        <f>AN24+AN25+AN26+AN27</f>
        <v>0.435</v>
      </c>
      <c r="AO31" s="9"/>
      <c r="AP31" s="9"/>
      <c r="AQ31" s="9">
        <f>AQ24+AQ25+AQ26+AQ27+AQ28+AQ29+AQ30</f>
        <v>5.3100000000000005</v>
      </c>
      <c r="AR31" s="9"/>
      <c r="AS31" s="9"/>
      <c r="AT31" s="9">
        <f>AT24+AT25+AT26+AT27+AT28+AT29+AT30</f>
        <v>240.94</v>
      </c>
      <c r="AU31" s="9"/>
      <c r="AV31" s="9"/>
      <c r="AW31" s="9">
        <f>AW24+AW25+AW26+AW28+AW29+AW30</f>
        <v>556.53</v>
      </c>
      <c r="AX31" s="9"/>
      <c r="AY31" s="9"/>
      <c r="AZ31" s="9">
        <f>AZ24+AZ25+AZ26+AZ27+AZ28+AZ29+AZ30</f>
        <v>139.24</v>
      </c>
      <c r="BA31" s="9"/>
      <c r="BB31" s="9"/>
      <c r="BC31" s="9">
        <f>BC24+BC25+BC26+BC27+BC28+BC29+BC30</f>
        <v>8.739999999999998</v>
      </c>
      <c r="BD31" s="9"/>
      <c r="BE31" s="9"/>
    </row>
    <row r="32" spans="6:57" ht="15" hidden="1">
      <c r="F32" s="11" t="s">
        <v>29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</row>
    <row r="33" spans="6:57" ht="15" hidden="1">
      <c r="F33" s="8">
        <v>1</v>
      </c>
      <c r="G33" s="8"/>
      <c r="H33" s="8" t="s">
        <v>53</v>
      </c>
      <c r="I33" s="8"/>
      <c r="J33" s="8"/>
      <c r="K33" s="8"/>
      <c r="L33" s="8"/>
      <c r="M33" s="8"/>
      <c r="N33" s="8"/>
      <c r="O33" s="8"/>
      <c r="P33" s="8"/>
      <c r="Q33" s="8" t="s">
        <v>94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6:57" ht="15" hidden="1">
      <c r="F34" s="8">
        <v>2</v>
      </c>
      <c r="G34" s="8"/>
      <c r="H34" s="8" t="s">
        <v>48</v>
      </c>
      <c r="I34" s="8"/>
      <c r="J34" s="8"/>
      <c r="K34" s="8"/>
      <c r="L34" s="8"/>
      <c r="M34" s="8"/>
      <c r="N34" s="8"/>
      <c r="O34" s="8"/>
      <c r="P34" s="8"/>
      <c r="Q34" s="8" t="s">
        <v>84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6:57" ht="15" hidden="1">
      <c r="F35" s="5">
        <v>3</v>
      </c>
      <c r="G35" s="7"/>
      <c r="H35" s="8" t="s">
        <v>31</v>
      </c>
      <c r="I35" s="8"/>
      <c r="J35" s="8"/>
      <c r="K35" s="8"/>
      <c r="L35" s="8"/>
      <c r="M35" s="8"/>
      <c r="N35" s="8"/>
      <c r="O35" s="8"/>
      <c r="P35" s="8"/>
      <c r="Q35" s="8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6:57" ht="15" hidden="1">
      <c r="F36" s="5">
        <v>4</v>
      </c>
      <c r="G36" s="7"/>
      <c r="H36" s="8" t="s">
        <v>21</v>
      </c>
      <c r="I36" s="8"/>
      <c r="J36" s="8"/>
      <c r="K36" s="8"/>
      <c r="L36" s="8"/>
      <c r="M36" s="8"/>
      <c r="N36" s="8"/>
      <c r="O36" s="8"/>
      <c r="P36" s="8"/>
      <c r="Q36" s="8">
        <v>75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6:57" ht="15" hidden="1">
      <c r="F37" s="5">
        <v>5</v>
      </c>
      <c r="G37" s="7"/>
      <c r="H37" s="8" t="s">
        <v>32</v>
      </c>
      <c r="I37" s="8"/>
      <c r="J37" s="8"/>
      <c r="K37" s="8"/>
      <c r="L37" s="8"/>
      <c r="M37" s="8"/>
      <c r="N37" s="8"/>
      <c r="O37" s="8"/>
      <c r="P37" s="8"/>
      <c r="Q37" s="8" t="s">
        <v>92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6:57" ht="15" hidden="1">
      <c r="F38" s="10" t="s">
        <v>24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6:57" ht="15" hidden="1">
      <c r="F39" s="11" t="s">
        <v>33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</row>
    <row r="40" spans="6:57" ht="15" hidden="1">
      <c r="F40" s="8">
        <v>1</v>
      </c>
      <c r="G40" s="8"/>
      <c r="H40" s="5" t="s">
        <v>34</v>
      </c>
      <c r="I40" s="6"/>
      <c r="J40" s="6"/>
      <c r="K40" s="6"/>
      <c r="L40" s="6"/>
      <c r="M40" s="6"/>
      <c r="N40" s="6"/>
      <c r="O40" s="6"/>
      <c r="P40" s="7"/>
      <c r="Q40" s="5">
        <v>200</v>
      </c>
      <c r="R40" s="7"/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6"/>
      <c r="AE40" s="6"/>
      <c r="AF40" s="6"/>
      <c r="AG40" s="7"/>
      <c r="AH40" s="5"/>
      <c r="AI40" s="6"/>
      <c r="AJ40" s="7"/>
      <c r="AK40" s="5"/>
      <c r="AL40" s="6"/>
      <c r="AM40" s="7"/>
      <c r="AN40" s="5"/>
      <c r="AO40" s="6"/>
      <c r="AP40" s="7"/>
      <c r="AQ40" s="5"/>
      <c r="AR40" s="6"/>
      <c r="AS40" s="7"/>
      <c r="AT40" s="5"/>
      <c r="AU40" s="6"/>
      <c r="AV40" s="7"/>
      <c r="AW40" s="5"/>
      <c r="AX40" s="6"/>
      <c r="AY40" s="7"/>
      <c r="AZ40" s="5"/>
      <c r="BA40" s="6"/>
      <c r="BB40" s="7"/>
      <c r="BC40" s="5"/>
      <c r="BD40" s="6"/>
      <c r="BE40" s="7"/>
    </row>
    <row r="41" spans="6:57" ht="15.75" hidden="1" thickBot="1">
      <c r="F41" s="17" t="s">
        <v>24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</row>
    <row r="42" spans="6:57" ht="15.75" thickBot="1">
      <c r="F42" s="22" t="s">
        <v>35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19">
        <f>S17+S31+S22+S38+S41</f>
        <v>61.13</v>
      </c>
      <c r="T42" s="20"/>
      <c r="U42" s="21"/>
      <c r="V42" s="19">
        <f>V41+V38+V22+V31+V17</f>
        <v>49.36000000000001</v>
      </c>
      <c r="W42" s="20"/>
      <c r="X42" s="21"/>
      <c r="Y42" s="19">
        <f>Y41+Y38+Y22+Y31+Y17</f>
        <v>143.49</v>
      </c>
      <c r="Z42" s="20"/>
      <c r="AA42" s="21"/>
      <c r="AB42" s="19">
        <f>AB41+AB38+AB22+AB31+AB17</f>
        <v>1274.9</v>
      </c>
      <c r="AC42" s="20"/>
      <c r="AD42" s="20"/>
      <c r="AE42" s="20"/>
      <c r="AF42" s="20"/>
      <c r="AG42" s="21"/>
      <c r="AH42" s="19">
        <f>AH41+AH38+AH22+AH31+AH17</f>
        <v>1.18</v>
      </c>
      <c r="AI42" s="20"/>
      <c r="AJ42" s="21"/>
      <c r="AK42" s="19">
        <f>AK41+AK38+AK22+AK31+AK17</f>
        <v>56.625</v>
      </c>
      <c r="AL42" s="20"/>
      <c r="AM42" s="21"/>
      <c r="AN42" s="19">
        <f>AN41+AN38+AN22+AN31+AN17</f>
        <v>0.55</v>
      </c>
      <c r="AO42" s="20"/>
      <c r="AP42" s="21"/>
      <c r="AQ42" s="19">
        <f>AQ41+AQ38+AQ22+AQ31+AQ17</f>
        <v>5.970000000000001</v>
      </c>
      <c r="AR42" s="20"/>
      <c r="AS42" s="21"/>
      <c r="AT42" s="19">
        <f>AT41+AT38+AT22+AT31+AT17</f>
        <v>656.1624999999999</v>
      </c>
      <c r="AU42" s="20"/>
      <c r="AV42" s="21"/>
      <c r="AW42" s="19">
        <f>AW41+AW38+AW22+AW31+AW17</f>
        <v>975.2099999999999</v>
      </c>
      <c r="AX42" s="20"/>
      <c r="AY42" s="21"/>
      <c r="AZ42" s="19">
        <f>AZ41+AZ38+AZ22+AZ31+AZ17</f>
        <v>198.16750000000002</v>
      </c>
      <c r="BA42" s="20"/>
      <c r="BB42" s="21"/>
      <c r="BC42" s="19">
        <f>BC41+BC38+BC22+BC31+BC17</f>
        <v>10.384999999999998</v>
      </c>
      <c r="BD42" s="20"/>
      <c r="BE42" s="21"/>
    </row>
    <row r="45" ht="14.25">
      <c r="AB45" t="s">
        <v>127</v>
      </c>
    </row>
    <row r="46" ht="14.25">
      <c r="AH46" t="s">
        <v>126</v>
      </c>
    </row>
    <row r="47" ht="14.25">
      <c r="S47" t="s">
        <v>119</v>
      </c>
    </row>
  </sheetData>
  <sheetProtection/>
  <mergeCells count="432">
    <mergeCell ref="Y20:AA20"/>
    <mergeCell ref="AB20:AG20"/>
    <mergeCell ref="F20:G20"/>
    <mergeCell ref="J20:O20"/>
    <mergeCell ref="Q20:R20"/>
    <mergeCell ref="S20:U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F5:BE6"/>
    <mergeCell ref="AW29:AY29"/>
    <mergeCell ref="AT29:AV29"/>
    <mergeCell ref="AQ29:AS29"/>
    <mergeCell ref="AW27:AY27"/>
    <mergeCell ref="AW24:AY24"/>
    <mergeCell ref="AW19:AY19"/>
    <mergeCell ref="AZ19:BB19"/>
    <mergeCell ref="BC19:BE19"/>
    <mergeCell ref="AK19:AM19"/>
    <mergeCell ref="AN19:AP19"/>
    <mergeCell ref="AQ19:AS19"/>
    <mergeCell ref="AT19:AV19"/>
    <mergeCell ref="V19:X19"/>
    <mergeCell ref="Y19:AA19"/>
    <mergeCell ref="AB19:AG19"/>
    <mergeCell ref="AH19:AJ19"/>
    <mergeCell ref="S38:U38"/>
    <mergeCell ref="V38:X38"/>
    <mergeCell ref="F19:G19"/>
    <mergeCell ref="H19:P19"/>
    <mergeCell ref="Q19:R19"/>
    <mergeCell ref="S19:U19"/>
    <mergeCell ref="V20:X20"/>
    <mergeCell ref="F36:G36"/>
    <mergeCell ref="F34:G34"/>
    <mergeCell ref="H34:P34"/>
    <mergeCell ref="H40:P40"/>
    <mergeCell ref="F40:G40"/>
    <mergeCell ref="Q40:R40"/>
    <mergeCell ref="F38:R38"/>
    <mergeCell ref="AK40:AM40"/>
    <mergeCell ref="AH40:AJ40"/>
    <mergeCell ref="AB40:AG40"/>
    <mergeCell ref="Y40:AA40"/>
    <mergeCell ref="V40:X40"/>
    <mergeCell ref="S40:U40"/>
    <mergeCell ref="BC40:BE40"/>
    <mergeCell ref="AZ40:BB40"/>
    <mergeCell ref="AW40:AY40"/>
    <mergeCell ref="AT40:AV40"/>
    <mergeCell ref="AQ40:AS40"/>
    <mergeCell ref="AN40:AP40"/>
    <mergeCell ref="F41:R41"/>
    <mergeCell ref="S41:U41"/>
    <mergeCell ref="AH42:AJ42"/>
    <mergeCell ref="V41:X41"/>
    <mergeCell ref="Y41:AA41"/>
    <mergeCell ref="F42:R42"/>
    <mergeCell ref="S42:U42"/>
    <mergeCell ref="V42:X42"/>
    <mergeCell ref="Y42:AA42"/>
    <mergeCell ref="AZ42:BB42"/>
    <mergeCell ref="AT41:AV41"/>
    <mergeCell ref="AW41:AY41"/>
    <mergeCell ref="AB41:AG41"/>
    <mergeCell ref="AH41:AJ41"/>
    <mergeCell ref="AN41:AP41"/>
    <mergeCell ref="AQ41:AS41"/>
    <mergeCell ref="AB42:AG42"/>
    <mergeCell ref="AN38:AP38"/>
    <mergeCell ref="AQ38:AS38"/>
    <mergeCell ref="AT38:AV38"/>
    <mergeCell ref="AW38:AY38"/>
    <mergeCell ref="BC42:BE42"/>
    <mergeCell ref="AK42:AM42"/>
    <mergeCell ref="AN42:AP42"/>
    <mergeCell ref="AQ42:AS42"/>
    <mergeCell ref="AT42:AV42"/>
    <mergeCell ref="AW42:AY42"/>
    <mergeCell ref="AZ38:BB38"/>
    <mergeCell ref="AB38:AG38"/>
    <mergeCell ref="AH38:AJ38"/>
    <mergeCell ref="Y38:AA38"/>
    <mergeCell ref="AZ41:BB41"/>
    <mergeCell ref="BC41:BE41"/>
    <mergeCell ref="AK41:AM41"/>
    <mergeCell ref="BC38:BE38"/>
    <mergeCell ref="F39:BE39"/>
    <mergeCell ref="AK38:AM38"/>
    <mergeCell ref="BC36:BE36"/>
    <mergeCell ref="F37:G37"/>
    <mergeCell ref="BC37:BE37"/>
    <mergeCell ref="H37:P37"/>
    <mergeCell ref="Q37:R37"/>
    <mergeCell ref="S37:U37"/>
    <mergeCell ref="V37:X37"/>
    <mergeCell ref="Y37:AA37"/>
    <mergeCell ref="AB37:AG37"/>
    <mergeCell ref="AH37:AJ37"/>
    <mergeCell ref="AZ37:BB37"/>
    <mergeCell ref="F35:G35"/>
    <mergeCell ref="H35:P35"/>
    <mergeCell ref="Q35:R35"/>
    <mergeCell ref="S35:U35"/>
    <mergeCell ref="V35:X35"/>
    <mergeCell ref="Y35:AA35"/>
    <mergeCell ref="AN35:AP35"/>
    <mergeCell ref="AQ35:AS35"/>
    <mergeCell ref="AK37:AM37"/>
    <mergeCell ref="AQ34:AS34"/>
    <mergeCell ref="AT34:AV34"/>
    <mergeCell ref="AB35:AG35"/>
    <mergeCell ref="AH35:AJ35"/>
    <mergeCell ref="AK35:AM35"/>
    <mergeCell ref="AW37:AY37"/>
    <mergeCell ref="AN37:AP37"/>
    <mergeCell ref="AQ37:AS37"/>
    <mergeCell ref="AT37:AV37"/>
    <mergeCell ref="AK33:AM33"/>
    <mergeCell ref="Q34:R34"/>
    <mergeCell ref="S34:U34"/>
    <mergeCell ref="V34:X34"/>
    <mergeCell ref="Y34:AA34"/>
    <mergeCell ref="BC35:BE35"/>
    <mergeCell ref="AB34:AG34"/>
    <mergeCell ref="AH34:AJ34"/>
    <mergeCell ref="AK34:AM34"/>
    <mergeCell ref="AN34:AP34"/>
    <mergeCell ref="AZ34:BB34"/>
    <mergeCell ref="Y33:AA33"/>
    <mergeCell ref="F32:BE32"/>
    <mergeCell ref="F33:G33"/>
    <mergeCell ref="H33:P33"/>
    <mergeCell ref="Q33:R33"/>
    <mergeCell ref="S33:U33"/>
    <mergeCell ref="V33:X33"/>
    <mergeCell ref="AB33:AG33"/>
    <mergeCell ref="AH33:AJ33"/>
    <mergeCell ref="AK31:AM31"/>
    <mergeCell ref="AN31:AP31"/>
    <mergeCell ref="AN33:AP33"/>
    <mergeCell ref="AQ33:AS33"/>
    <mergeCell ref="BC34:BE34"/>
    <mergeCell ref="AT33:AV33"/>
    <mergeCell ref="AW33:AY33"/>
    <mergeCell ref="AZ33:BB33"/>
    <mergeCell ref="BC33:BE33"/>
    <mergeCell ref="AW34:AY34"/>
    <mergeCell ref="F31:R31"/>
    <mergeCell ref="S31:U31"/>
    <mergeCell ref="V31:X31"/>
    <mergeCell ref="Y31:AA31"/>
    <mergeCell ref="AB31:AG31"/>
    <mergeCell ref="AH31:AJ31"/>
    <mergeCell ref="BC31:BE31"/>
    <mergeCell ref="AW31:AY31"/>
    <mergeCell ref="AQ31:AS31"/>
    <mergeCell ref="AT31:AV31"/>
    <mergeCell ref="AZ31:BB31"/>
    <mergeCell ref="AQ28:AS28"/>
    <mergeCell ref="AT28:AV28"/>
    <mergeCell ref="AN29:AP29"/>
    <mergeCell ref="F29:G29"/>
    <mergeCell ref="H29:P29"/>
    <mergeCell ref="Q29:R29"/>
    <mergeCell ref="S29:U29"/>
    <mergeCell ref="V29:X29"/>
    <mergeCell ref="Y29:AA29"/>
    <mergeCell ref="AB29:AG29"/>
    <mergeCell ref="AH29:AJ29"/>
    <mergeCell ref="AK29:AM29"/>
    <mergeCell ref="AH26:AJ26"/>
    <mergeCell ref="AW25:AY25"/>
    <mergeCell ref="AZ25:BB25"/>
    <mergeCell ref="BC25:BE25"/>
    <mergeCell ref="AH25:AJ25"/>
    <mergeCell ref="AK25:AM25"/>
    <mergeCell ref="AN25:AP25"/>
    <mergeCell ref="AQ25:AS25"/>
    <mergeCell ref="AT25:AV25"/>
    <mergeCell ref="AZ26:BB26"/>
    <mergeCell ref="V25:X25"/>
    <mergeCell ref="Y25:AA25"/>
    <mergeCell ref="F26:G26"/>
    <mergeCell ref="H26:P26"/>
    <mergeCell ref="Q26:R26"/>
    <mergeCell ref="S26:U26"/>
    <mergeCell ref="H25:P25"/>
    <mergeCell ref="Q25:R25"/>
    <mergeCell ref="S25:U25"/>
    <mergeCell ref="AK26:AM26"/>
    <mergeCell ref="AN26:AP26"/>
    <mergeCell ref="AQ26:AS26"/>
    <mergeCell ref="V26:X26"/>
    <mergeCell ref="Y26:AA26"/>
    <mergeCell ref="AB26:AG26"/>
    <mergeCell ref="AB25:AG25"/>
    <mergeCell ref="AN16:AP16"/>
    <mergeCell ref="AQ16:AS16"/>
    <mergeCell ref="BC17:BE17"/>
    <mergeCell ref="F23:BE23"/>
    <mergeCell ref="AN17:AP17"/>
    <mergeCell ref="AZ17:BB17"/>
    <mergeCell ref="AQ17:AS17"/>
    <mergeCell ref="AT17:AV17"/>
    <mergeCell ref="AW17:AY17"/>
    <mergeCell ref="AB17:AG17"/>
    <mergeCell ref="F17:R17"/>
    <mergeCell ref="S17:U17"/>
    <mergeCell ref="V17:X17"/>
    <mergeCell ref="Y17:AA17"/>
    <mergeCell ref="AH16:AJ16"/>
    <mergeCell ref="AK16:AM16"/>
    <mergeCell ref="AH17:AJ17"/>
    <mergeCell ref="AK17:AM17"/>
    <mergeCell ref="BC15:BE15"/>
    <mergeCell ref="F16:G16"/>
    <mergeCell ref="H16:P16"/>
    <mergeCell ref="Q16:R16"/>
    <mergeCell ref="S16:U16"/>
    <mergeCell ref="V16:X16"/>
    <mergeCell ref="Y16:AA16"/>
    <mergeCell ref="AB16:AG16"/>
    <mergeCell ref="AT16:AV16"/>
    <mergeCell ref="AW16:AY16"/>
    <mergeCell ref="AB15:AG15"/>
    <mergeCell ref="AH15:AJ15"/>
    <mergeCell ref="AK15:AM15"/>
    <mergeCell ref="AN15:AP15"/>
    <mergeCell ref="AW15:AY15"/>
    <mergeCell ref="AZ15:BB15"/>
    <mergeCell ref="F15:G15"/>
    <mergeCell ref="H15:P15"/>
    <mergeCell ref="Q15:R15"/>
    <mergeCell ref="S15:U15"/>
    <mergeCell ref="V15:X15"/>
    <mergeCell ref="Y15:AA15"/>
    <mergeCell ref="AZ16:BB16"/>
    <mergeCell ref="BC16:BE16"/>
    <mergeCell ref="AN14:AP14"/>
    <mergeCell ref="AQ14:AS14"/>
    <mergeCell ref="AT14:AV14"/>
    <mergeCell ref="AW14:AY14"/>
    <mergeCell ref="AZ14:BB14"/>
    <mergeCell ref="BC14:BE14"/>
    <mergeCell ref="AQ15:AS15"/>
    <mergeCell ref="AT15:AV15"/>
    <mergeCell ref="BC13:BE13"/>
    <mergeCell ref="F14:G14"/>
    <mergeCell ref="H14:P14"/>
    <mergeCell ref="Q14:R14"/>
    <mergeCell ref="S14:U14"/>
    <mergeCell ref="V14:X14"/>
    <mergeCell ref="Y14:AA14"/>
    <mergeCell ref="AB14:AG14"/>
    <mergeCell ref="AH14:AJ14"/>
    <mergeCell ref="AK14:AM14"/>
    <mergeCell ref="AZ13:BB13"/>
    <mergeCell ref="F13:G13"/>
    <mergeCell ref="H13:P13"/>
    <mergeCell ref="Q13:R13"/>
    <mergeCell ref="S13:U13"/>
    <mergeCell ref="V13:X13"/>
    <mergeCell ref="Y13:AA13"/>
    <mergeCell ref="AB13:AG13"/>
    <mergeCell ref="AH13:AJ13"/>
    <mergeCell ref="AK13:AM13"/>
    <mergeCell ref="S12:U12"/>
    <mergeCell ref="V12:X12"/>
    <mergeCell ref="Y12:AA12"/>
    <mergeCell ref="AB12:AG12"/>
    <mergeCell ref="AH10:AJ10"/>
    <mergeCell ref="AW13:AY13"/>
    <mergeCell ref="AN13:AP13"/>
    <mergeCell ref="AQ13:AS13"/>
    <mergeCell ref="AT13:AV13"/>
    <mergeCell ref="AZ12:BB12"/>
    <mergeCell ref="AK10:AM10"/>
    <mergeCell ref="AN10:AP10"/>
    <mergeCell ref="AH12:AJ12"/>
    <mergeCell ref="AQ10:AS10"/>
    <mergeCell ref="BC10:BE10"/>
    <mergeCell ref="F11:BE11"/>
    <mergeCell ref="F12:G12"/>
    <mergeCell ref="H12:P12"/>
    <mergeCell ref="Q12:R12"/>
    <mergeCell ref="F10:G10"/>
    <mergeCell ref="H10:P10"/>
    <mergeCell ref="Q10:R10"/>
    <mergeCell ref="S10:U10"/>
    <mergeCell ref="BC12:BE12"/>
    <mergeCell ref="AK12:AM12"/>
    <mergeCell ref="AN12:AP12"/>
    <mergeCell ref="AQ12:AS12"/>
    <mergeCell ref="AT12:AV12"/>
    <mergeCell ref="AW12:AY12"/>
    <mergeCell ref="AT7:BE7"/>
    <mergeCell ref="S8:U9"/>
    <mergeCell ref="V10:X10"/>
    <mergeCell ref="Y10:AA10"/>
    <mergeCell ref="AB10:AG10"/>
    <mergeCell ref="Y8:AA9"/>
    <mergeCell ref="V8:X9"/>
    <mergeCell ref="AT10:AV10"/>
    <mergeCell ref="AW10:AY10"/>
    <mergeCell ref="AZ10:BB10"/>
    <mergeCell ref="AH8:AJ9"/>
    <mergeCell ref="F7:G9"/>
    <mergeCell ref="H7:P9"/>
    <mergeCell ref="Q7:R9"/>
    <mergeCell ref="S7:AA7"/>
    <mergeCell ref="AB7:AG9"/>
    <mergeCell ref="AH7:AS7"/>
    <mergeCell ref="AW8:AY9"/>
    <mergeCell ref="AZ8:BB9"/>
    <mergeCell ref="BC8:BE9"/>
    <mergeCell ref="AK8:AM9"/>
    <mergeCell ref="AN8:AP9"/>
    <mergeCell ref="AQ8:AS9"/>
    <mergeCell ref="AT8:AV9"/>
    <mergeCell ref="AT35:AV35"/>
    <mergeCell ref="AW35:AY35"/>
    <mergeCell ref="AZ35:BB35"/>
    <mergeCell ref="H36:P36"/>
    <mergeCell ref="Q36:R36"/>
    <mergeCell ref="S36:U36"/>
    <mergeCell ref="V36:X36"/>
    <mergeCell ref="Y36:AA36"/>
    <mergeCell ref="AB36:AG36"/>
    <mergeCell ref="AH36:AJ36"/>
    <mergeCell ref="Y21:AA21"/>
    <mergeCell ref="AB21:AG21"/>
    <mergeCell ref="AH21:AJ21"/>
    <mergeCell ref="AK21:AM21"/>
    <mergeCell ref="AW36:AY36"/>
    <mergeCell ref="AZ36:BB36"/>
    <mergeCell ref="AK36:AM36"/>
    <mergeCell ref="AN36:AP36"/>
    <mergeCell ref="AQ36:AS36"/>
    <mergeCell ref="AT36:AV36"/>
    <mergeCell ref="AN21:AP21"/>
    <mergeCell ref="AQ21:AS21"/>
    <mergeCell ref="AT21:AV21"/>
    <mergeCell ref="AW21:AY21"/>
    <mergeCell ref="F18:BE18"/>
    <mergeCell ref="F21:G21"/>
    <mergeCell ref="H21:P21"/>
    <mergeCell ref="Q21:R21"/>
    <mergeCell ref="S21:U21"/>
    <mergeCell ref="V21:X21"/>
    <mergeCell ref="AZ21:BB21"/>
    <mergeCell ref="BC21:BE21"/>
    <mergeCell ref="F22:R22"/>
    <mergeCell ref="S22:U22"/>
    <mergeCell ref="V22:X22"/>
    <mergeCell ref="Y22:AA22"/>
    <mergeCell ref="AB22:AG22"/>
    <mergeCell ref="AH22:AJ22"/>
    <mergeCell ref="AK22:AM22"/>
    <mergeCell ref="AN22:AP22"/>
    <mergeCell ref="F30:G30"/>
    <mergeCell ref="H30:P30"/>
    <mergeCell ref="Q30:R30"/>
    <mergeCell ref="S30:U30"/>
    <mergeCell ref="BC22:BE22"/>
    <mergeCell ref="AQ22:AS22"/>
    <mergeCell ref="AT22:AV22"/>
    <mergeCell ref="AW22:AY22"/>
    <mergeCell ref="AZ22:BB22"/>
    <mergeCell ref="F25:G25"/>
    <mergeCell ref="AN30:AP30"/>
    <mergeCell ref="AQ30:AS30"/>
    <mergeCell ref="AT30:AV30"/>
    <mergeCell ref="V30:X30"/>
    <mergeCell ref="Y30:AA30"/>
    <mergeCell ref="AB30:AG30"/>
    <mergeCell ref="AH30:AJ30"/>
    <mergeCell ref="Y27:AA27"/>
    <mergeCell ref="AB27:AG27"/>
    <mergeCell ref="AH27:AJ27"/>
    <mergeCell ref="F27:G27"/>
    <mergeCell ref="H27:P27"/>
    <mergeCell ref="Q27:R27"/>
    <mergeCell ref="S27:U27"/>
    <mergeCell ref="AK30:AM30"/>
    <mergeCell ref="F24:G24"/>
    <mergeCell ref="H24:P24"/>
    <mergeCell ref="Q24:R24"/>
    <mergeCell ref="S24:U24"/>
    <mergeCell ref="V24:X24"/>
    <mergeCell ref="Y24:AA24"/>
    <mergeCell ref="AB24:AG24"/>
    <mergeCell ref="AH24:AJ24"/>
    <mergeCell ref="V27:X27"/>
    <mergeCell ref="AK24:AM24"/>
    <mergeCell ref="AN24:AP24"/>
    <mergeCell ref="AQ24:AS24"/>
    <mergeCell ref="AT24:AV24"/>
    <mergeCell ref="AK27:AM27"/>
    <mergeCell ref="AN27:AP27"/>
    <mergeCell ref="AQ27:AS27"/>
    <mergeCell ref="AT27:AV27"/>
    <mergeCell ref="AT26:AV26"/>
    <mergeCell ref="BC27:BE27"/>
    <mergeCell ref="BC26:BE26"/>
    <mergeCell ref="AW26:AY26"/>
    <mergeCell ref="BC29:BE29"/>
    <mergeCell ref="BC30:BE30"/>
    <mergeCell ref="AZ30:BB30"/>
    <mergeCell ref="AZ29:BB29"/>
    <mergeCell ref="AW30:AY30"/>
    <mergeCell ref="AB28:AG28"/>
    <mergeCell ref="AH28:AJ28"/>
    <mergeCell ref="AK28:AM28"/>
    <mergeCell ref="AN28:AP28"/>
    <mergeCell ref="AZ24:BB24"/>
    <mergeCell ref="BC24:BE24"/>
    <mergeCell ref="AZ28:BB28"/>
    <mergeCell ref="AW28:AY28"/>
    <mergeCell ref="BC28:BE28"/>
    <mergeCell ref="AZ27:BB27"/>
    <mergeCell ref="V28:X28"/>
    <mergeCell ref="Y28:AA28"/>
    <mergeCell ref="F28:G28"/>
    <mergeCell ref="H28:P28"/>
    <mergeCell ref="Q28:R28"/>
    <mergeCell ref="S28:U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E1:BE51"/>
  <sheetViews>
    <sheetView zoomScalePageLayoutView="0" workbookViewId="0" topLeftCell="A1">
      <selection activeCell="BC25" sqref="BC25:BE25"/>
    </sheetView>
  </sheetViews>
  <sheetFormatPr defaultColWidth="9.140625" defaultRowHeight="15"/>
  <cols>
    <col min="1" max="1" width="3.00390625" style="0" customWidth="1"/>
    <col min="2" max="2" width="2.28125" style="0" customWidth="1"/>
    <col min="3" max="3" width="2.57421875" style="0" hidden="1" customWidth="1"/>
    <col min="4" max="4" width="3.28125" style="0" customWidth="1"/>
    <col min="5" max="5" width="0.13671875" style="0" customWidth="1"/>
    <col min="6" max="7" width="3.8515625" style="0" customWidth="1"/>
    <col min="8" max="8" width="0.5625" style="0" customWidth="1"/>
    <col min="9" max="9" width="4.28125" style="0" hidden="1" customWidth="1"/>
    <col min="10" max="10" width="0.13671875" style="0" customWidth="1"/>
    <col min="11" max="11" width="0.5625" style="0" customWidth="1"/>
    <col min="12" max="12" width="9.140625" style="0" hidden="1" customWidth="1"/>
    <col min="16" max="16" width="9.140625" style="0" hidden="1" customWidth="1"/>
    <col min="18" max="18" width="0.13671875" style="0" customWidth="1"/>
    <col min="20" max="20" width="3.57421875" style="0" customWidth="1"/>
    <col min="21" max="21" width="9.140625" style="0" hidden="1" customWidth="1"/>
    <col min="22" max="22" width="7.7109375" style="0" customWidth="1"/>
    <col min="23" max="24" width="9.140625" style="0" hidden="1" customWidth="1"/>
    <col min="25" max="25" width="8.28125" style="0" customWidth="1"/>
    <col min="26" max="27" width="9.140625" style="0" hidden="1" customWidth="1"/>
    <col min="29" max="29" width="7.421875" style="0" customWidth="1"/>
    <col min="30" max="30" width="4.8515625" style="0" hidden="1" customWidth="1"/>
    <col min="31" max="33" width="9.140625" style="0" hidden="1" customWidth="1"/>
    <col min="34" max="34" width="8.57421875" style="0" customWidth="1"/>
    <col min="35" max="36" width="9.140625" style="0" hidden="1" customWidth="1"/>
    <col min="37" max="37" width="8.57421875" style="0" customWidth="1"/>
    <col min="38" max="39" width="9.140625" style="0" hidden="1" customWidth="1"/>
    <col min="40" max="40" width="7.28125" style="0" customWidth="1"/>
    <col min="41" max="42" width="9.140625" style="0" hidden="1" customWidth="1"/>
    <col min="43" max="43" width="6.00390625" style="0" customWidth="1"/>
    <col min="44" max="45" width="9.140625" style="0" hidden="1" customWidth="1"/>
    <col min="46" max="46" width="7.140625" style="0" customWidth="1"/>
    <col min="47" max="48" width="9.140625" style="0" hidden="1" customWidth="1"/>
    <col min="49" max="49" width="7.28125" style="0" customWidth="1"/>
    <col min="50" max="51" width="9.140625" style="0" hidden="1" customWidth="1"/>
    <col min="52" max="52" width="7.140625" style="0" customWidth="1"/>
    <col min="53" max="54" width="9.140625" style="0" hidden="1" customWidth="1"/>
    <col min="55" max="55" width="3.7109375" style="0" customWidth="1"/>
    <col min="56" max="56" width="9.140625" style="0" hidden="1" customWidth="1"/>
    <col min="57" max="57" width="3.00390625" style="0" customWidth="1"/>
  </cols>
  <sheetData>
    <row r="1" ht="14.25">
      <c r="S1" t="s">
        <v>130</v>
      </c>
    </row>
    <row r="2" spans="5:6" ht="14.25">
      <c r="E2" t="s">
        <v>107</v>
      </c>
      <c r="F2" t="s">
        <v>129</v>
      </c>
    </row>
    <row r="3" spans="5:6" ht="14.25">
      <c r="E3" t="s">
        <v>102</v>
      </c>
      <c r="F3" t="s">
        <v>162</v>
      </c>
    </row>
    <row r="4" spans="5:6" ht="14.25">
      <c r="E4" t="s">
        <v>115</v>
      </c>
      <c r="F4" t="s">
        <v>143</v>
      </c>
    </row>
    <row r="5" spans="6:57" ht="14.25">
      <c r="F5" s="25" t="s">
        <v>146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</row>
    <row r="6" spans="6:57" ht="14.25"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0"/>
    </row>
    <row r="7" spans="6:57" ht="15">
      <c r="F7" s="12" t="s">
        <v>0</v>
      </c>
      <c r="G7" s="12"/>
      <c r="H7" s="13" t="s">
        <v>1</v>
      </c>
      <c r="I7" s="13"/>
      <c r="J7" s="13"/>
      <c r="K7" s="13"/>
      <c r="L7" s="13"/>
      <c r="M7" s="13"/>
      <c r="N7" s="13"/>
      <c r="O7" s="13"/>
      <c r="P7" s="13"/>
      <c r="Q7" s="13" t="s">
        <v>2</v>
      </c>
      <c r="R7" s="13"/>
      <c r="S7" s="12" t="s">
        <v>3</v>
      </c>
      <c r="T7" s="12"/>
      <c r="U7" s="12"/>
      <c r="V7" s="12"/>
      <c r="W7" s="12"/>
      <c r="X7" s="12"/>
      <c r="Y7" s="12"/>
      <c r="Z7" s="12"/>
      <c r="AA7" s="12"/>
      <c r="AB7" s="13" t="s">
        <v>4</v>
      </c>
      <c r="AC7" s="13"/>
      <c r="AD7" s="13"/>
      <c r="AE7" s="13"/>
      <c r="AF7" s="13"/>
      <c r="AG7" s="13"/>
      <c r="AH7" s="12" t="s">
        <v>5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 t="s">
        <v>6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6:57" ht="14.25"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2" t="s">
        <v>7</v>
      </c>
      <c r="T8" s="12"/>
      <c r="U8" s="12"/>
      <c r="V8" s="12" t="s">
        <v>8</v>
      </c>
      <c r="W8" s="12"/>
      <c r="X8" s="12"/>
      <c r="Y8" s="12" t="s">
        <v>9</v>
      </c>
      <c r="Z8" s="12"/>
      <c r="AA8" s="12"/>
      <c r="AB8" s="13"/>
      <c r="AC8" s="13"/>
      <c r="AD8" s="13"/>
      <c r="AE8" s="13"/>
      <c r="AF8" s="13"/>
      <c r="AG8" s="13"/>
      <c r="AH8" s="12" t="s">
        <v>10</v>
      </c>
      <c r="AI8" s="12"/>
      <c r="AJ8" s="12"/>
      <c r="AK8" s="12" t="s">
        <v>11</v>
      </c>
      <c r="AL8" s="12"/>
      <c r="AM8" s="12"/>
      <c r="AN8" s="12" t="s">
        <v>12</v>
      </c>
      <c r="AO8" s="12"/>
      <c r="AP8" s="12"/>
      <c r="AQ8" s="12" t="s">
        <v>13</v>
      </c>
      <c r="AR8" s="12"/>
      <c r="AS8" s="12"/>
      <c r="AT8" s="12" t="s">
        <v>14</v>
      </c>
      <c r="AU8" s="12"/>
      <c r="AV8" s="12"/>
      <c r="AW8" s="12" t="s">
        <v>15</v>
      </c>
      <c r="AX8" s="12"/>
      <c r="AY8" s="12"/>
      <c r="AZ8" s="12" t="s">
        <v>16</v>
      </c>
      <c r="BA8" s="12"/>
      <c r="BB8" s="12"/>
      <c r="BC8" s="12" t="s">
        <v>17</v>
      </c>
      <c r="BD8" s="12"/>
      <c r="BE8" s="12"/>
    </row>
    <row r="9" spans="6:57" ht="14.25"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6:57" ht="15">
      <c r="F10" s="8">
        <v>1</v>
      </c>
      <c r="G10" s="8"/>
      <c r="H10" s="8">
        <v>2</v>
      </c>
      <c r="I10" s="8"/>
      <c r="J10" s="8"/>
      <c r="K10" s="8"/>
      <c r="L10" s="8"/>
      <c r="M10" s="8"/>
      <c r="N10" s="8"/>
      <c r="O10" s="8"/>
      <c r="P10" s="8"/>
      <c r="Q10" s="8">
        <v>3</v>
      </c>
      <c r="R10" s="8"/>
      <c r="S10" s="8">
        <v>4</v>
      </c>
      <c r="T10" s="8"/>
      <c r="U10" s="8"/>
      <c r="V10" s="8">
        <v>5</v>
      </c>
      <c r="W10" s="8"/>
      <c r="X10" s="8"/>
      <c r="Y10" s="8">
        <v>6</v>
      </c>
      <c r="Z10" s="8"/>
      <c r="AA10" s="8"/>
      <c r="AB10" s="8">
        <v>7</v>
      </c>
      <c r="AC10" s="8"/>
      <c r="AD10" s="8"/>
      <c r="AE10" s="8"/>
      <c r="AF10" s="8"/>
      <c r="AG10" s="8"/>
      <c r="AH10" s="8">
        <v>8</v>
      </c>
      <c r="AI10" s="8"/>
      <c r="AJ10" s="8"/>
      <c r="AK10" s="8">
        <v>9</v>
      </c>
      <c r="AL10" s="8"/>
      <c r="AM10" s="8"/>
      <c r="AN10" s="8">
        <v>10</v>
      </c>
      <c r="AO10" s="8"/>
      <c r="AP10" s="8"/>
      <c r="AQ10" s="8">
        <v>11</v>
      </c>
      <c r="AR10" s="8"/>
      <c r="AS10" s="8"/>
      <c r="AT10" s="8">
        <v>12</v>
      </c>
      <c r="AU10" s="8"/>
      <c r="AV10" s="8"/>
      <c r="AW10" s="8">
        <v>13</v>
      </c>
      <c r="AX10" s="8"/>
      <c r="AY10" s="8"/>
      <c r="AZ10" s="8">
        <v>14</v>
      </c>
      <c r="BA10" s="8"/>
      <c r="BB10" s="8"/>
      <c r="BC10" s="8">
        <v>15</v>
      </c>
      <c r="BD10" s="8"/>
      <c r="BE10" s="8"/>
    </row>
    <row r="11" spans="6:57" ht="15" hidden="1">
      <c r="F11" s="11" t="s">
        <v>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6:57" ht="15" hidden="1">
      <c r="F12" s="8">
        <v>1</v>
      </c>
      <c r="G12" s="8"/>
      <c r="H12" s="8" t="s">
        <v>63</v>
      </c>
      <c r="I12" s="8"/>
      <c r="J12" s="8"/>
      <c r="K12" s="8"/>
      <c r="L12" s="8"/>
      <c r="M12" s="8"/>
      <c r="N12" s="8"/>
      <c r="O12" s="8"/>
      <c r="P12" s="8"/>
      <c r="Q12" s="8" t="s">
        <v>81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6:57" ht="15" hidden="1">
      <c r="F13" s="5">
        <v>5</v>
      </c>
      <c r="G13" s="7"/>
      <c r="H13" s="8" t="s">
        <v>23</v>
      </c>
      <c r="I13" s="8"/>
      <c r="J13" s="8"/>
      <c r="K13" s="8"/>
      <c r="L13" s="8"/>
      <c r="M13" s="8"/>
      <c r="N13" s="8"/>
      <c r="O13" s="8"/>
      <c r="P13" s="8"/>
      <c r="Q13" s="8">
        <v>10</v>
      </c>
      <c r="R13" s="8"/>
      <c r="S13" s="8"/>
      <c r="T13" s="8"/>
      <c r="U13" s="8"/>
      <c r="V13" s="5"/>
      <c r="W13" s="6"/>
      <c r="X13" s="7"/>
      <c r="Y13" s="5"/>
      <c r="Z13" s="6"/>
      <c r="AA13" s="7"/>
      <c r="AB13" s="5"/>
      <c r="AC13" s="6"/>
      <c r="AD13" s="6"/>
      <c r="AE13" s="6"/>
      <c r="AF13" s="6"/>
      <c r="AG13" s="7"/>
      <c r="AH13" s="5"/>
      <c r="AI13" s="6"/>
      <c r="AJ13" s="7"/>
      <c r="AK13" s="5"/>
      <c r="AL13" s="6"/>
      <c r="AM13" s="7"/>
      <c r="AN13" s="5"/>
      <c r="AO13" s="6"/>
      <c r="AP13" s="7"/>
      <c r="AQ13" s="5"/>
      <c r="AR13" s="6"/>
      <c r="AS13" s="7"/>
      <c r="AT13" s="5"/>
      <c r="AU13" s="6"/>
      <c r="AV13" s="7"/>
      <c r="AW13" s="5"/>
      <c r="AX13" s="6"/>
      <c r="AY13" s="7"/>
      <c r="AZ13" s="5"/>
      <c r="BA13" s="6"/>
      <c r="BB13" s="7"/>
      <c r="BC13" s="5"/>
      <c r="BD13" s="6"/>
      <c r="BE13" s="7"/>
    </row>
    <row r="14" spans="6:57" ht="15" hidden="1">
      <c r="F14" s="8">
        <v>3</v>
      </c>
      <c r="G14" s="8"/>
      <c r="H14" s="8" t="s">
        <v>21</v>
      </c>
      <c r="I14" s="8"/>
      <c r="J14" s="8"/>
      <c r="K14" s="8"/>
      <c r="L14" s="8"/>
      <c r="M14" s="8"/>
      <c r="N14" s="8"/>
      <c r="O14" s="8"/>
      <c r="P14" s="8"/>
      <c r="Q14" s="8">
        <v>50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6:57" ht="15" hidden="1">
      <c r="F15" s="8">
        <v>4</v>
      </c>
      <c r="G15" s="8"/>
      <c r="H15" s="5" t="s">
        <v>28</v>
      </c>
      <c r="I15" s="6"/>
      <c r="J15" s="6"/>
      <c r="K15" s="6"/>
      <c r="L15" s="6"/>
      <c r="M15" s="6"/>
      <c r="N15" s="6"/>
      <c r="O15" s="6"/>
      <c r="P15" s="7"/>
      <c r="Q15" s="5">
        <v>200</v>
      </c>
      <c r="R15" s="7"/>
      <c r="S15" s="5"/>
      <c r="T15" s="6"/>
      <c r="U15" s="7"/>
      <c r="V15" s="5"/>
      <c r="W15" s="6"/>
      <c r="X15" s="7"/>
      <c r="Y15" s="5"/>
      <c r="Z15" s="6"/>
      <c r="AA15" s="7"/>
      <c r="AB15" s="5"/>
      <c r="AC15" s="6"/>
      <c r="AD15" s="6"/>
      <c r="AE15" s="6"/>
      <c r="AF15" s="6"/>
      <c r="AG15" s="7"/>
      <c r="AH15" s="5"/>
      <c r="AI15" s="6"/>
      <c r="AJ15" s="7"/>
      <c r="AK15" s="5"/>
      <c r="AL15" s="6"/>
      <c r="AM15" s="7"/>
      <c r="AN15" s="5"/>
      <c r="AO15" s="6"/>
      <c r="AP15" s="7"/>
      <c r="AQ15" s="5"/>
      <c r="AR15" s="6"/>
      <c r="AS15" s="7"/>
      <c r="AT15" s="5"/>
      <c r="AU15" s="6"/>
      <c r="AV15" s="7"/>
      <c r="AW15" s="5"/>
      <c r="AX15" s="6"/>
      <c r="AY15" s="7"/>
      <c r="AZ15" s="5"/>
      <c r="BA15" s="6"/>
      <c r="BB15" s="7"/>
      <c r="BC15" s="5"/>
      <c r="BD15" s="6"/>
      <c r="BE15" s="7"/>
    </row>
    <row r="16" spans="6:57" ht="15" hidden="1">
      <c r="F16" s="8">
        <v>5</v>
      </c>
      <c r="G16" s="8"/>
      <c r="H16" s="8" t="s">
        <v>22</v>
      </c>
      <c r="I16" s="8"/>
      <c r="J16" s="8"/>
      <c r="K16" s="8"/>
      <c r="L16" s="8"/>
      <c r="M16" s="8"/>
      <c r="N16" s="8"/>
      <c r="O16" s="8"/>
      <c r="P16" s="8"/>
      <c r="Q16" s="8">
        <v>200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6:57" ht="15" hidden="1">
      <c r="F17" s="10" t="s">
        <v>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6:57" ht="15">
      <c r="F18" s="11" t="s">
        <v>120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6:57" ht="15">
      <c r="F19" s="8">
        <v>138</v>
      </c>
      <c r="G19" s="8"/>
      <c r="H19" s="8" t="s">
        <v>76</v>
      </c>
      <c r="I19" s="8"/>
      <c r="J19" s="8"/>
      <c r="K19" s="8"/>
      <c r="L19" s="8"/>
      <c r="M19" s="8"/>
      <c r="N19" s="8"/>
      <c r="O19" s="8"/>
      <c r="P19" s="8"/>
      <c r="Q19" s="8">
        <v>100</v>
      </c>
      <c r="R19" s="8"/>
      <c r="S19" s="8">
        <v>10.47</v>
      </c>
      <c r="T19" s="8"/>
      <c r="U19" s="8"/>
      <c r="V19" s="8">
        <v>15.14</v>
      </c>
      <c r="W19" s="8"/>
      <c r="X19" s="8"/>
      <c r="Y19" s="5">
        <v>1.64</v>
      </c>
      <c r="Z19" s="6"/>
      <c r="AA19" s="7"/>
      <c r="AB19" s="5">
        <v>186</v>
      </c>
      <c r="AC19" s="6"/>
      <c r="AD19" s="6"/>
      <c r="AE19" s="6"/>
      <c r="AF19" s="6"/>
      <c r="AG19" s="7"/>
      <c r="AH19" s="5">
        <v>0.07</v>
      </c>
      <c r="AI19" s="6"/>
      <c r="AJ19" s="7"/>
      <c r="AK19" s="5">
        <v>5.71</v>
      </c>
      <c r="AL19" s="6"/>
      <c r="AM19" s="7"/>
      <c r="AN19" s="5">
        <v>0.27</v>
      </c>
      <c r="AO19" s="6"/>
      <c r="AP19" s="7"/>
      <c r="AQ19" s="5">
        <v>0.5</v>
      </c>
      <c r="AR19" s="6"/>
      <c r="AS19" s="7"/>
      <c r="AT19" s="8">
        <v>282.79</v>
      </c>
      <c r="AU19" s="8"/>
      <c r="AV19" s="8"/>
      <c r="AW19" s="8">
        <v>289</v>
      </c>
      <c r="AX19" s="8"/>
      <c r="AY19" s="8"/>
      <c r="AZ19" s="8">
        <v>21.87</v>
      </c>
      <c r="BA19" s="8"/>
      <c r="BB19" s="8"/>
      <c r="BC19" s="8">
        <v>1.66</v>
      </c>
      <c r="BD19" s="8"/>
      <c r="BE19" s="8"/>
    </row>
    <row r="20" spans="6:57" ht="15">
      <c r="F20" s="5">
        <v>270</v>
      </c>
      <c r="G20" s="7"/>
      <c r="H20" s="8" t="s">
        <v>49</v>
      </c>
      <c r="I20" s="8"/>
      <c r="J20" s="8"/>
      <c r="K20" s="8"/>
      <c r="L20" s="8"/>
      <c r="M20" s="8"/>
      <c r="N20" s="8"/>
      <c r="O20" s="8"/>
      <c r="P20" s="8"/>
      <c r="Q20" s="8">
        <v>200</v>
      </c>
      <c r="R20" s="8"/>
      <c r="S20" s="8">
        <v>4.85</v>
      </c>
      <c r="T20" s="8"/>
      <c r="U20" s="8"/>
      <c r="V20" s="8">
        <v>5.04</v>
      </c>
      <c r="W20" s="8"/>
      <c r="X20" s="8"/>
      <c r="Y20" s="8">
        <v>32.73</v>
      </c>
      <c r="Z20" s="8"/>
      <c r="AA20" s="8"/>
      <c r="AB20" s="8">
        <v>195.71</v>
      </c>
      <c r="AC20" s="8"/>
      <c r="AD20" s="8"/>
      <c r="AE20" s="8"/>
      <c r="AF20" s="8"/>
      <c r="AG20" s="8"/>
      <c r="AH20" s="8">
        <v>0.06</v>
      </c>
      <c r="AI20" s="8"/>
      <c r="AJ20" s="8"/>
      <c r="AK20" s="8">
        <v>1.69</v>
      </c>
      <c r="AL20" s="8"/>
      <c r="AM20" s="8"/>
      <c r="AN20" s="8">
        <v>0.03</v>
      </c>
      <c r="AO20" s="8"/>
      <c r="AP20" s="8"/>
      <c r="AQ20" s="8">
        <v>0.02</v>
      </c>
      <c r="AR20" s="8"/>
      <c r="AS20" s="8"/>
      <c r="AT20" s="8">
        <v>163.15</v>
      </c>
      <c r="AU20" s="8"/>
      <c r="AV20" s="8"/>
      <c r="AW20" s="8">
        <v>149.75</v>
      </c>
      <c r="AX20" s="8"/>
      <c r="AY20" s="8"/>
      <c r="AZ20" s="8">
        <v>39.45</v>
      </c>
      <c r="BA20" s="8"/>
      <c r="BB20" s="8"/>
      <c r="BC20" s="8">
        <v>1.31</v>
      </c>
      <c r="BD20" s="8"/>
      <c r="BE20" s="8"/>
    </row>
    <row r="21" spans="6:57" ht="15">
      <c r="F21" s="5">
        <v>482</v>
      </c>
      <c r="G21" s="7"/>
      <c r="H21" s="8" t="s">
        <v>21</v>
      </c>
      <c r="I21" s="8"/>
      <c r="J21" s="8"/>
      <c r="K21" s="8"/>
      <c r="L21" s="8"/>
      <c r="M21" s="8"/>
      <c r="N21" s="8"/>
      <c r="O21" s="8"/>
      <c r="P21" s="8"/>
      <c r="Q21" s="8">
        <v>40</v>
      </c>
      <c r="R21" s="8"/>
      <c r="S21" s="8">
        <v>3.04</v>
      </c>
      <c r="T21" s="8"/>
      <c r="U21" s="8"/>
      <c r="V21" s="8">
        <v>0.36</v>
      </c>
      <c r="W21" s="8"/>
      <c r="X21" s="8"/>
      <c r="Y21" s="8">
        <v>16.4</v>
      </c>
      <c r="Z21" s="8"/>
      <c r="AA21" s="8"/>
      <c r="AB21" s="8">
        <v>92</v>
      </c>
      <c r="AC21" s="8"/>
      <c r="AD21" s="8"/>
      <c r="AE21" s="8"/>
      <c r="AF21" s="8"/>
      <c r="AG21" s="8"/>
      <c r="AH21" s="8">
        <v>0.08</v>
      </c>
      <c r="AI21" s="8"/>
      <c r="AJ21" s="8"/>
      <c r="AK21" s="8">
        <v>0</v>
      </c>
      <c r="AL21" s="8"/>
      <c r="AM21" s="8"/>
      <c r="AN21" s="8">
        <v>0</v>
      </c>
      <c r="AO21" s="8"/>
      <c r="AP21" s="8"/>
      <c r="AQ21" s="8">
        <v>0.98</v>
      </c>
      <c r="AR21" s="8"/>
      <c r="AS21" s="8"/>
      <c r="AT21" s="8">
        <v>3.2</v>
      </c>
      <c r="AU21" s="8"/>
      <c r="AV21" s="8"/>
      <c r="AW21" s="8">
        <v>10.4</v>
      </c>
      <c r="AX21" s="8"/>
      <c r="AY21" s="8"/>
      <c r="AZ21" s="8">
        <v>10.8</v>
      </c>
      <c r="BA21" s="8"/>
      <c r="BB21" s="8"/>
      <c r="BC21" s="8">
        <v>0.48</v>
      </c>
      <c r="BD21" s="8"/>
      <c r="BE21" s="8"/>
    </row>
    <row r="22" spans="6:57" ht="15">
      <c r="F22" s="8">
        <v>89</v>
      </c>
      <c r="G22" s="8"/>
      <c r="H22" s="5" t="s">
        <v>112</v>
      </c>
      <c r="I22" s="6"/>
      <c r="J22" s="6"/>
      <c r="K22" s="6"/>
      <c r="L22" s="6"/>
      <c r="M22" s="6"/>
      <c r="N22" s="6"/>
      <c r="O22" s="6"/>
      <c r="P22" s="7"/>
      <c r="Q22" s="5">
        <v>200</v>
      </c>
      <c r="R22" s="7"/>
      <c r="S22" s="5">
        <v>0.4</v>
      </c>
      <c r="T22" s="6"/>
      <c r="U22" s="7"/>
      <c r="V22" s="5">
        <v>0.4</v>
      </c>
      <c r="W22" s="6"/>
      <c r="X22" s="7"/>
      <c r="Y22" s="5">
        <v>10.4</v>
      </c>
      <c r="Z22" s="6"/>
      <c r="AA22" s="7"/>
      <c r="AB22" s="5">
        <v>90</v>
      </c>
      <c r="AC22" s="6"/>
      <c r="AD22" s="6"/>
      <c r="AE22" s="6"/>
      <c r="AF22" s="6"/>
      <c r="AG22" s="7"/>
      <c r="AH22" s="5">
        <v>0.03</v>
      </c>
      <c r="AI22" s="6"/>
      <c r="AJ22" s="7"/>
      <c r="AK22" s="5">
        <v>10</v>
      </c>
      <c r="AL22" s="6"/>
      <c r="AM22" s="7"/>
      <c r="AN22" s="5">
        <v>0.01</v>
      </c>
      <c r="AO22" s="6"/>
      <c r="AP22" s="7"/>
      <c r="AQ22" s="5">
        <v>0.2</v>
      </c>
      <c r="AR22" s="6"/>
      <c r="AS22" s="7"/>
      <c r="AT22" s="5">
        <v>16</v>
      </c>
      <c r="AU22" s="6"/>
      <c r="AV22" s="7"/>
      <c r="AW22" s="5">
        <v>11</v>
      </c>
      <c r="AX22" s="6"/>
      <c r="AY22" s="7"/>
      <c r="AZ22" s="5">
        <v>9</v>
      </c>
      <c r="BA22" s="6"/>
      <c r="BB22" s="7"/>
      <c r="BC22" s="5">
        <v>2.2</v>
      </c>
      <c r="BD22" s="6"/>
      <c r="BE22" s="7"/>
    </row>
    <row r="23" spans="6:57" ht="15">
      <c r="F23" s="10" t="s">
        <v>24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9">
        <f>S19+S20+S21+S22</f>
        <v>18.759999999999998</v>
      </c>
      <c r="T23" s="9"/>
      <c r="U23" s="9"/>
      <c r="V23" s="9">
        <f>V19+V20+V21+V22</f>
        <v>20.939999999999998</v>
      </c>
      <c r="W23" s="9"/>
      <c r="X23" s="9"/>
      <c r="Y23" s="9">
        <f>Y19+Y20+Y21+Y22</f>
        <v>61.169999999999995</v>
      </c>
      <c r="Z23" s="9"/>
      <c r="AA23" s="9"/>
      <c r="AB23" s="9">
        <f>AB19+AB20+AB21+AB22</f>
        <v>563.71</v>
      </c>
      <c r="AC23" s="9"/>
      <c r="AD23" s="9"/>
      <c r="AE23" s="9"/>
      <c r="AF23" s="9"/>
      <c r="AG23" s="9"/>
      <c r="AH23" s="9">
        <f>AH19+AH20+AH21+AH22</f>
        <v>0.24000000000000002</v>
      </c>
      <c r="AI23" s="9"/>
      <c r="AJ23" s="9"/>
      <c r="AK23" s="9">
        <f>AK19+AK20+AK22</f>
        <v>17.4</v>
      </c>
      <c r="AL23" s="9"/>
      <c r="AM23" s="9"/>
      <c r="AN23" s="9">
        <f>AN19+AN20+AN22</f>
        <v>0.31000000000000005</v>
      </c>
      <c r="AO23" s="9"/>
      <c r="AP23" s="9"/>
      <c r="AQ23" s="9">
        <f>AQ19+AQ20+AQ21+AQ22</f>
        <v>1.7</v>
      </c>
      <c r="AR23" s="9"/>
      <c r="AS23" s="9"/>
      <c r="AT23" s="9">
        <f>AT19+AT20+AT21+AT22</f>
        <v>465.14000000000004</v>
      </c>
      <c r="AU23" s="9"/>
      <c r="AV23" s="9"/>
      <c r="AW23" s="9">
        <f>AW19+AW20+AW21+AW22</f>
        <v>460.15</v>
      </c>
      <c r="AX23" s="9"/>
      <c r="AY23" s="9"/>
      <c r="AZ23" s="9">
        <f>AZ19+AZ20+AZ21+AZ22</f>
        <v>81.12</v>
      </c>
      <c r="BA23" s="9"/>
      <c r="BB23" s="9"/>
      <c r="BC23" s="9">
        <f>BC19+BC20+BC21+BC22</f>
        <v>5.65</v>
      </c>
      <c r="BD23" s="9"/>
      <c r="BE23" s="9"/>
    </row>
    <row r="24" spans="6:57" ht="15">
      <c r="F24" s="11" t="s">
        <v>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6:57" ht="15">
      <c r="F25" s="5">
        <v>30</v>
      </c>
      <c r="G25" s="7"/>
      <c r="H25" s="5" t="s">
        <v>167</v>
      </c>
      <c r="I25" s="6"/>
      <c r="J25" s="6"/>
      <c r="K25" s="6"/>
      <c r="L25" s="6"/>
      <c r="M25" s="6"/>
      <c r="N25" s="6"/>
      <c r="O25" s="6"/>
      <c r="P25" s="7"/>
      <c r="Q25" s="5">
        <v>80</v>
      </c>
      <c r="R25" s="7"/>
      <c r="S25" s="5">
        <v>0.68</v>
      </c>
      <c r="T25" s="6"/>
      <c r="U25" s="7"/>
      <c r="V25" s="5">
        <v>4.06</v>
      </c>
      <c r="W25" s="6"/>
      <c r="X25" s="7"/>
      <c r="Y25" s="5">
        <v>2.65</v>
      </c>
      <c r="Z25" s="6"/>
      <c r="AA25" s="7"/>
      <c r="AB25" s="5">
        <v>49.2</v>
      </c>
      <c r="AC25" s="6"/>
      <c r="AD25" s="6"/>
      <c r="AE25" s="6"/>
      <c r="AF25" s="6"/>
      <c r="AG25" s="7"/>
      <c r="AH25" s="5">
        <v>0.016</v>
      </c>
      <c r="AI25" s="6"/>
      <c r="AJ25" s="7"/>
      <c r="AK25" s="5">
        <v>4.4</v>
      </c>
      <c r="AL25" s="6"/>
      <c r="AM25" s="7"/>
      <c r="AN25" s="5">
        <v>0</v>
      </c>
      <c r="AO25" s="6"/>
      <c r="AP25" s="7"/>
      <c r="AQ25" s="5">
        <v>1.85</v>
      </c>
      <c r="AR25" s="6"/>
      <c r="AS25" s="7"/>
      <c r="AT25" s="5">
        <v>18.44</v>
      </c>
      <c r="AU25" s="6"/>
      <c r="AV25" s="7"/>
      <c r="AW25" s="5">
        <v>22.4</v>
      </c>
      <c r="AX25" s="6"/>
      <c r="AY25" s="7"/>
      <c r="AZ25" s="5">
        <v>10.64</v>
      </c>
      <c r="BA25" s="6"/>
      <c r="BB25" s="7"/>
      <c r="BC25" s="5">
        <v>0.48</v>
      </c>
      <c r="BD25" s="6"/>
      <c r="BE25" s="7"/>
    </row>
    <row r="26" spans="6:57" ht="15">
      <c r="F26" s="5">
        <v>37</v>
      </c>
      <c r="G26" s="7"/>
      <c r="H26" s="5" t="s">
        <v>64</v>
      </c>
      <c r="I26" s="6"/>
      <c r="J26" s="6"/>
      <c r="K26" s="6"/>
      <c r="L26" s="6"/>
      <c r="M26" s="6"/>
      <c r="N26" s="6"/>
      <c r="O26" s="6"/>
      <c r="P26" s="7"/>
      <c r="Q26" s="5">
        <v>200</v>
      </c>
      <c r="R26" s="7"/>
      <c r="S26" s="5">
        <v>1.52</v>
      </c>
      <c r="T26" s="6"/>
      <c r="U26" s="7"/>
      <c r="V26" s="5">
        <v>5.33</v>
      </c>
      <c r="W26" s="6"/>
      <c r="X26" s="7"/>
      <c r="Y26" s="5">
        <v>8.65</v>
      </c>
      <c r="Z26" s="6"/>
      <c r="AA26" s="7"/>
      <c r="AB26" s="5">
        <v>89</v>
      </c>
      <c r="AC26" s="6"/>
      <c r="AD26" s="6"/>
      <c r="AE26" s="6"/>
      <c r="AF26" s="6"/>
      <c r="AG26" s="7"/>
      <c r="AH26" s="5">
        <v>0.04</v>
      </c>
      <c r="AI26" s="6"/>
      <c r="AJ26" s="7"/>
      <c r="AK26" s="5">
        <v>6.6</v>
      </c>
      <c r="AL26" s="6"/>
      <c r="AM26" s="7"/>
      <c r="AN26" s="5">
        <v>0.19</v>
      </c>
      <c r="AO26" s="6"/>
      <c r="AP26" s="7"/>
      <c r="AQ26" s="5">
        <v>0.72</v>
      </c>
      <c r="AR26" s="6"/>
      <c r="AS26" s="7"/>
      <c r="AT26" s="5">
        <v>33.04</v>
      </c>
      <c r="AU26" s="6"/>
      <c r="AV26" s="7"/>
      <c r="AW26" s="5">
        <v>39.05</v>
      </c>
      <c r="AX26" s="6"/>
      <c r="AY26" s="7"/>
      <c r="AZ26" s="5">
        <v>18.12</v>
      </c>
      <c r="BA26" s="6"/>
      <c r="BB26" s="7"/>
      <c r="BC26" s="5">
        <v>0.81</v>
      </c>
      <c r="BD26" s="6"/>
      <c r="BE26" s="7"/>
    </row>
    <row r="27" spans="6:57" ht="15">
      <c r="F27" s="8">
        <v>212</v>
      </c>
      <c r="G27" s="8"/>
      <c r="H27" s="8" t="s">
        <v>46</v>
      </c>
      <c r="I27" s="8"/>
      <c r="J27" s="8"/>
      <c r="K27" s="8"/>
      <c r="L27" s="8"/>
      <c r="M27" s="8"/>
      <c r="N27" s="8"/>
      <c r="O27" s="8"/>
      <c r="P27" s="8"/>
      <c r="Q27" s="8">
        <v>80</v>
      </c>
      <c r="R27" s="8"/>
      <c r="S27" s="8">
        <v>20.83</v>
      </c>
      <c r="T27" s="8"/>
      <c r="U27" s="8"/>
      <c r="V27" s="8">
        <v>20.83</v>
      </c>
      <c r="W27" s="8"/>
      <c r="X27" s="8"/>
      <c r="Y27" s="8">
        <v>1.11</v>
      </c>
      <c r="Z27" s="8"/>
      <c r="AA27" s="8"/>
      <c r="AB27" s="8">
        <v>276</v>
      </c>
      <c r="AC27" s="8"/>
      <c r="AD27" s="8"/>
      <c r="AE27" s="8"/>
      <c r="AF27" s="8"/>
      <c r="AG27" s="8"/>
      <c r="AH27" s="8">
        <v>0.08</v>
      </c>
      <c r="AI27" s="8"/>
      <c r="AJ27" s="8"/>
      <c r="AK27" s="8">
        <v>1.11</v>
      </c>
      <c r="AL27" s="8"/>
      <c r="AM27" s="8"/>
      <c r="AN27" s="8">
        <v>0.15</v>
      </c>
      <c r="AO27" s="8"/>
      <c r="AP27" s="8"/>
      <c r="AQ27" s="8">
        <v>0.94</v>
      </c>
      <c r="AR27" s="8"/>
      <c r="AS27" s="8"/>
      <c r="AT27" s="8">
        <v>22.23</v>
      </c>
      <c r="AU27" s="8"/>
      <c r="AV27" s="8"/>
      <c r="AW27" s="8">
        <v>194.05</v>
      </c>
      <c r="AX27" s="8"/>
      <c r="AY27" s="8"/>
      <c r="AZ27" s="8">
        <v>22.23</v>
      </c>
      <c r="BA27" s="8"/>
      <c r="BB27" s="8"/>
      <c r="BC27" s="8">
        <v>1.88</v>
      </c>
      <c r="BD27" s="8"/>
      <c r="BE27" s="8"/>
    </row>
    <row r="28" spans="6:57" ht="15">
      <c r="F28" s="5">
        <v>219</v>
      </c>
      <c r="G28" s="7"/>
      <c r="H28" s="5" t="s">
        <v>142</v>
      </c>
      <c r="I28" s="6"/>
      <c r="J28" s="6"/>
      <c r="K28" s="6"/>
      <c r="L28" s="6"/>
      <c r="M28" s="6"/>
      <c r="N28" s="6"/>
      <c r="O28" s="6"/>
      <c r="P28" s="7"/>
      <c r="Q28" s="5">
        <v>150</v>
      </c>
      <c r="R28" s="7"/>
      <c r="S28" s="5">
        <v>9.27</v>
      </c>
      <c r="T28" s="6"/>
      <c r="U28" s="7"/>
      <c r="V28" s="5">
        <v>5.33</v>
      </c>
      <c r="W28" s="6"/>
      <c r="X28" s="7"/>
      <c r="Y28" s="5">
        <v>36.87</v>
      </c>
      <c r="Z28" s="6"/>
      <c r="AA28" s="7"/>
      <c r="AB28" s="5">
        <v>231.78</v>
      </c>
      <c r="AC28" s="6"/>
      <c r="AD28" s="6"/>
      <c r="AE28" s="6"/>
      <c r="AF28" s="6"/>
      <c r="AG28" s="7"/>
      <c r="AH28" s="5">
        <v>0.26</v>
      </c>
      <c r="AI28" s="6"/>
      <c r="AJ28" s="7"/>
      <c r="AK28" s="5">
        <v>0</v>
      </c>
      <c r="AL28" s="6"/>
      <c r="AM28" s="7"/>
      <c r="AN28" s="5">
        <v>0.03</v>
      </c>
      <c r="AO28" s="6"/>
      <c r="AP28" s="7"/>
      <c r="AQ28" s="5">
        <v>0.26</v>
      </c>
      <c r="AR28" s="6"/>
      <c r="AS28" s="7"/>
      <c r="AT28" s="5">
        <v>17.6</v>
      </c>
      <c r="AU28" s="6"/>
      <c r="AV28" s="7"/>
      <c r="AW28" s="5">
        <v>138.56</v>
      </c>
      <c r="AX28" s="6"/>
      <c r="AY28" s="7"/>
      <c r="AZ28" s="5">
        <v>48.6</v>
      </c>
      <c r="BA28" s="6"/>
      <c r="BB28" s="7"/>
      <c r="BC28" s="5">
        <v>1.59</v>
      </c>
      <c r="BD28" s="6"/>
      <c r="BE28" s="7"/>
    </row>
    <row r="29" spans="6:57" ht="15">
      <c r="F29" s="5">
        <v>275</v>
      </c>
      <c r="G29" s="7"/>
      <c r="H29" s="8" t="s">
        <v>161</v>
      </c>
      <c r="I29" s="8"/>
      <c r="J29" s="8"/>
      <c r="K29" s="8"/>
      <c r="L29" s="8"/>
      <c r="M29" s="8"/>
      <c r="N29" s="8"/>
      <c r="O29" s="8"/>
      <c r="P29" s="8"/>
      <c r="Q29" s="8">
        <v>200</v>
      </c>
      <c r="R29" s="8"/>
      <c r="S29" s="8">
        <v>0.15</v>
      </c>
      <c r="T29" s="8"/>
      <c r="U29" s="8"/>
      <c r="V29" s="8">
        <v>0</v>
      </c>
      <c r="W29" s="8"/>
      <c r="X29" s="8"/>
      <c r="Y29" s="8">
        <v>38.71</v>
      </c>
      <c r="Z29" s="8"/>
      <c r="AA29" s="8"/>
      <c r="AB29" s="8">
        <v>155.43</v>
      </c>
      <c r="AC29" s="8"/>
      <c r="AD29" s="8"/>
      <c r="AE29" s="8"/>
      <c r="AF29" s="8"/>
      <c r="AG29" s="8"/>
      <c r="AH29" s="8">
        <v>0</v>
      </c>
      <c r="AI29" s="8"/>
      <c r="AJ29" s="8"/>
      <c r="AK29" s="8">
        <v>0.16</v>
      </c>
      <c r="AL29" s="8"/>
      <c r="AM29" s="8"/>
      <c r="AN29" s="8">
        <v>0</v>
      </c>
      <c r="AO29" s="8"/>
      <c r="AP29" s="8"/>
      <c r="AQ29" s="8">
        <v>0</v>
      </c>
      <c r="AR29" s="8"/>
      <c r="AS29" s="8"/>
      <c r="AT29" s="8">
        <v>7.64</v>
      </c>
      <c r="AU29" s="8"/>
      <c r="AV29" s="8"/>
      <c r="AW29" s="8">
        <v>8.27</v>
      </c>
      <c r="AX29" s="8"/>
      <c r="AY29" s="8"/>
      <c r="AZ29" s="8">
        <v>2.24</v>
      </c>
      <c r="BA29" s="8"/>
      <c r="BB29" s="8"/>
      <c r="BC29" s="8">
        <v>0.45</v>
      </c>
      <c r="BD29" s="8"/>
      <c r="BE29" s="8"/>
    </row>
    <row r="30" spans="6:57" ht="15">
      <c r="F30" s="5">
        <v>481</v>
      </c>
      <c r="G30" s="7"/>
      <c r="H30" s="5" t="s">
        <v>152</v>
      </c>
      <c r="I30" s="6"/>
      <c r="J30" s="6"/>
      <c r="K30" s="6"/>
      <c r="L30" s="6"/>
      <c r="M30" s="6"/>
      <c r="N30" s="6"/>
      <c r="O30" s="6"/>
      <c r="P30" s="7"/>
      <c r="Q30" s="5">
        <v>40</v>
      </c>
      <c r="R30" s="7"/>
      <c r="S30" s="5">
        <v>2.92</v>
      </c>
      <c r="T30" s="6"/>
      <c r="U30" s="7"/>
      <c r="V30" s="5">
        <v>0.36</v>
      </c>
      <c r="W30" s="6"/>
      <c r="X30" s="7"/>
      <c r="Y30" s="5">
        <v>16.6</v>
      </c>
      <c r="Z30" s="6"/>
      <c r="AA30" s="7"/>
      <c r="AB30" s="5">
        <v>75.6</v>
      </c>
      <c r="AC30" s="6"/>
      <c r="AD30" s="6"/>
      <c r="AE30" s="6"/>
      <c r="AF30" s="6"/>
      <c r="AG30" s="7"/>
      <c r="AH30" s="5">
        <v>0.08</v>
      </c>
      <c r="AI30" s="6"/>
      <c r="AJ30" s="7"/>
      <c r="AK30" s="5">
        <v>0</v>
      </c>
      <c r="AL30" s="6"/>
      <c r="AM30" s="7"/>
      <c r="AN30" s="5">
        <v>0</v>
      </c>
      <c r="AO30" s="6"/>
      <c r="AP30" s="7"/>
      <c r="AQ30" s="5">
        <v>0.8</v>
      </c>
      <c r="AR30" s="6"/>
      <c r="AS30" s="7"/>
      <c r="AT30" s="5">
        <v>16.53</v>
      </c>
      <c r="AU30" s="6"/>
      <c r="AV30" s="7"/>
      <c r="AW30" s="5">
        <v>63.2</v>
      </c>
      <c r="AX30" s="6"/>
      <c r="AY30" s="7"/>
      <c r="AZ30" s="5">
        <v>11.46</v>
      </c>
      <c r="BA30" s="6"/>
      <c r="BB30" s="7"/>
      <c r="BC30" s="5">
        <v>0.34</v>
      </c>
      <c r="BD30" s="6"/>
      <c r="BE30" s="7"/>
    </row>
    <row r="31" spans="6:57" ht="15">
      <c r="F31" s="5">
        <v>482</v>
      </c>
      <c r="G31" s="7"/>
      <c r="H31" s="8" t="s">
        <v>21</v>
      </c>
      <c r="I31" s="8"/>
      <c r="J31" s="8"/>
      <c r="K31" s="8"/>
      <c r="L31" s="8"/>
      <c r="M31" s="8"/>
      <c r="N31" s="8"/>
      <c r="O31" s="8"/>
      <c r="P31" s="8"/>
      <c r="Q31" s="8">
        <v>35</v>
      </c>
      <c r="R31" s="8"/>
      <c r="S31" s="8">
        <v>2.66</v>
      </c>
      <c r="T31" s="8"/>
      <c r="U31" s="8"/>
      <c r="V31" s="8">
        <v>0.32</v>
      </c>
      <c r="W31" s="8"/>
      <c r="X31" s="8"/>
      <c r="Y31" s="8">
        <v>14.35</v>
      </c>
      <c r="Z31" s="8"/>
      <c r="AA31" s="8"/>
      <c r="AB31" s="8">
        <v>81</v>
      </c>
      <c r="AC31" s="8"/>
      <c r="AD31" s="8"/>
      <c r="AE31" s="8"/>
      <c r="AF31" s="8"/>
      <c r="AG31" s="8"/>
      <c r="AH31" s="8">
        <v>0.07</v>
      </c>
      <c r="AI31" s="8"/>
      <c r="AJ31" s="8"/>
      <c r="AK31" s="8">
        <v>0</v>
      </c>
      <c r="AL31" s="8"/>
      <c r="AM31" s="8"/>
      <c r="AN31" s="8">
        <v>0</v>
      </c>
      <c r="AO31" s="8"/>
      <c r="AP31" s="8"/>
      <c r="AQ31" s="8">
        <v>0.4</v>
      </c>
      <c r="AR31" s="8"/>
      <c r="AS31" s="8"/>
      <c r="AT31" s="8">
        <v>2.8</v>
      </c>
      <c r="AU31" s="8"/>
      <c r="AV31" s="8"/>
      <c r="AW31" s="8">
        <v>9.1</v>
      </c>
      <c r="AX31" s="8"/>
      <c r="AY31" s="8"/>
      <c r="AZ31" s="8">
        <v>9.45</v>
      </c>
      <c r="BA31" s="8"/>
      <c r="BB31" s="8"/>
      <c r="BC31" s="8">
        <v>0.42</v>
      </c>
      <c r="BD31" s="8"/>
      <c r="BE31" s="8"/>
    </row>
    <row r="32" spans="6:57" ht="15.75" thickBot="1">
      <c r="F32" s="10" t="s">
        <v>24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9">
        <f>S25+S26+S28+S29+S30+S31</f>
        <v>17.2</v>
      </c>
      <c r="T32" s="9"/>
      <c r="U32" s="9"/>
      <c r="V32" s="9">
        <f>V25+V26+V27+V28+V29+V30+V31</f>
        <v>36.23</v>
      </c>
      <c r="W32" s="9"/>
      <c r="X32" s="9"/>
      <c r="Y32" s="9">
        <f>Y25+Y26+Y28+Y29+Y30+Y31</f>
        <v>117.82999999999998</v>
      </c>
      <c r="Z32" s="9"/>
      <c r="AA32" s="9"/>
      <c r="AB32" s="9">
        <f>AB25+AB26+AB27+AB28+AB29+AB30+AB31</f>
        <v>958.0100000000001</v>
      </c>
      <c r="AC32" s="9"/>
      <c r="AD32" s="9"/>
      <c r="AE32" s="9"/>
      <c r="AF32" s="9"/>
      <c r="AG32" s="9"/>
      <c r="AH32" s="9">
        <f>AH25+AH26+AH27+AH28+AH29+AH30+AH31</f>
        <v>0.546</v>
      </c>
      <c r="AI32" s="9"/>
      <c r="AJ32" s="9"/>
      <c r="AK32" s="9">
        <f>AK25+AK26+AK29</f>
        <v>11.16</v>
      </c>
      <c r="AL32" s="9"/>
      <c r="AM32" s="9"/>
      <c r="AN32" s="9">
        <f>AN25+AN26+AN28</f>
        <v>0.22</v>
      </c>
      <c r="AO32" s="9"/>
      <c r="AP32" s="9"/>
      <c r="AQ32" s="9">
        <f>AQ25+AQ26+AQ27+AQ28+AQ29+AQ30+AQ31</f>
        <v>4.970000000000001</v>
      </c>
      <c r="AR32" s="9"/>
      <c r="AS32" s="9"/>
      <c r="AT32" s="9">
        <f>AT25+AT26+AT27+AT28+AT29+AT30+AT31</f>
        <v>118.28</v>
      </c>
      <c r="AU32" s="9"/>
      <c r="AV32" s="9"/>
      <c r="AW32" s="9">
        <f>AW25+AW26+AW27+AW28+AW29+AW30+AW31</f>
        <v>474.63</v>
      </c>
      <c r="AX32" s="9"/>
      <c r="AY32" s="9"/>
      <c r="AZ32" s="9">
        <f>AZ25+AZ26+AZ27+AZ28+AZ29+AZ30+AZ31</f>
        <v>122.74</v>
      </c>
      <c r="BA32" s="9"/>
      <c r="BB32" s="9"/>
      <c r="BC32" s="9">
        <f>BC25+BC26+BC27+BC28+BC29+BC30+BC31</f>
        <v>5.97</v>
      </c>
      <c r="BD32" s="9"/>
      <c r="BE32" s="9"/>
    </row>
    <row r="33" spans="6:57" ht="15" hidden="1">
      <c r="F33" s="11" t="s">
        <v>29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</row>
    <row r="34" spans="6:57" ht="15" hidden="1">
      <c r="F34" s="8">
        <v>1</v>
      </c>
      <c r="G34" s="8"/>
      <c r="H34" s="8" t="s">
        <v>48</v>
      </c>
      <c r="I34" s="8"/>
      <c r="J34" s="8"/>
      <c r="K34" s="8"/>
      <c r="L34" s="8"/>
      <c r="M34" s="8"/>
      <c r="N34" s="8"/>
      <c r="O34" s="8"/>
      <c r="P34" s="8"/>
      <c r="Q34" s="8" t="s">
        <v>90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6:57" ht="15.75" hidden="1" thickBot="1">
      <c r="F35" s="8">
        <v>2</v>
      </c>
      <c r="G35" s="8"/>
      <c r="H35" s="5" t="s">
        <v>44</v>
      </c>
      <c r="I35" s="6"/>
      <c r="J35" s="6"/>
      <c r="K35" s="6"/>
      <c r="L35" s="6"/>
      <c r="M35" s="6"/>
      <c r="N35" s="6"/>
      <c r="O35" s="6"/>
      <c r="P35" s="7"/>
      <c r="Q35" s="5">
        <v>25</v>
      </c>
      <c r="R35" s="7"/>
      <c r="S35" s="5"/>
      <c r="T35" s="6"/>
      <c r="U35" s="7"/>
      <c r="V35" s="5"/>
      <c r="W35" s="6"/>
      <c r="X35" s="7"/>
      <c r="Y35" s="5"/>
      <c r="Z35" s="6"/>
      <c r="AA35" s="7"/>
      <c r="AB35" s="5"/>
      <c r="AC35" s="6"/>
      <c r="AD35" s="6"/>
      <c r="AE35" s="6"/>
      <c r="AF35" s="6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6:57" ht="15" hidden="1">
      <c r="F36" s="5">
        <v>3</v>
      </c>
      <c r="G36" s="7"/>
      <c r="H36" s="5" t="s">
        <v>77</v>
      </c>
      <c r="I36" s="6"/>
      <c r="J36" s="6"/>
      <c r="K36" s="6"/>
      <c r="L36" s="6"/>
      <c r="M36" s="6"/>
      <c r="N36" s="6"/>
      <c r="O36" s="6"/>
      <c r="P36" s="7"/>
      <c r="Q36" s="5">
        <v>150</v>
      </c>
      <c r="R36" s="7"/>
      <c r="S36" s="5"/>
      <c r="T36" s="6"/>
      <c r="U36" s="7"/>
      <c r="V36" s="5"/>
      <c r="W36" s="6"/>
      <c r="X36" s="7"/>
      <c r="Y36" s="5"/>
      <c r="Z36" s="6"/>
      <c r="AA36" s="7"/>
      <c r="AB36" s="5"/>
      <c r="AC36" s="6"/>
      <c r="AD36" s="6"/>
      <c r="AE36" s="6"/>
      <c r="AF36" s="6"/>
      <c r="AG36" s="7"/>
      <c r="AH36" s="5"/>
      <c r="AI36" s="6"/>
      <c r="AJ36" s="7"/>
      <c r="AK36" s="5"/>
      <c r="AL36" s="6"/>
      <c r="AM36" s="7"/>
      <c r="AN36" s="5"/>
      <c r="AO36" s="6"/>
      <c r="AP36" s="7"/>
      <c r="AQ36" s="5"/>
      <c r="AR36" s="6"/>
      <c r="AS36" s="7"/>
      <c r="AT36" s="5"/>
      <c r="AU36" s="6"/>
      <c r="AV36" s="7"/>
      <c r="AW36" s="5"/>
      <c r="AX36" s="6"/>
      <c r="AY36" s="7"/>
      <c r="AZ36" s="5"/>
      <c r="BA36" s="6"/>
      <c r="BB36" s="7"/>
      <c r="BC36" s="5"/>
      <c r="BD36" s="6"/>
      <c r="BE36" s="7"/>
    </row>
    <row r="37" spans="6:57" ht="15" hidden="1">
      <c r="F37" s="8">
        <v>4</v>
      </c>
      <c r="G37" s="8"/>
      <c r="H37" s="5" t="s">
        <v>34</v>
      </c>
      <c r="I37" s="6"/>
      <c r="J37" s="6"/>
      <c r="K37" s="6"/>
      <c r="L37" s="6"/>
      <c r="M37" s="6"/>
      <c r="N37" s="6"/>
      <c r="O37" s="6"/>
      <c r="P37" s="7"/>
      <c r="Q37" s="5">
        <v>200</v>
      </c>
      <c r="R37" s="7"/>
      <c r="S37" s="5"/>
      <c r="T37" s="6"/>
      <c r="U37" s="7"/>
      <c r="V37" s="5"/>
      <c r="W37" s="6"/>
      <c r="X37" s="7"/>
      <c r="Y37" s="5"/>
      <c r="Z37" s="6"/>
      <c r="AA37" s="7"/>
      <c r="AB37" s="5"/>
      <c r="AC37" s="6"/>
      <c r="AD37" s="6"/>
      <c r="AE37" s="6"/>
      <c r="AF37" s="6"/>
      <c r="AG37" s="7"/>
      <c r="AH37" s="5"/>
      <c r="AI37" s="6"/>
      <c r="AJ37" s="7"/>
      <c r="AK37" s="5"/>
      <c r="AL37" s="6"/>
      <c r="AM37" s="7"/>
      <c r="AN37" s="5"/>
      <c r="AO37" s="6"/>
      <c r="AP37" s="7"/>
      <c r="AQ37" s="5"/>
      <c r="AR37" s="6"/>
      <c r="AS37" s="7"/>
      <c r="AT37" s="5"/>
      <c r="AU37" s="6"/>
      <c r="AV37" s="7"/>
      <c r="AW37" s="5"/>
      <c r="AX37" s="6"/>
      <c r="AY37" s="7"/>
      <c r="AZ37" s="5"/>
      <c r="BA37" s="6"/>
      <c r="BB37" s="7"/>
      <c r="BC37" s="5"/>
      <c r="BD37" s="6"/>
      <c r="BE37" s="7"/>
    </row>
    <row r="38" spans="6:57" ht="15" hidden="1">
      <c r="F38" s="8">
        <v>5</v>
      </c>
      <c r="G38" s="8"/>
      <c r="H38" s="8" t="s">
        <v>21</v>
      </c>
      <c r="I38" s="8"/>
      <c r="J38" s="8"/>
      <c r="K38" s="8"/>
      <c r="L38" s="8"/>
      <c r="M38" s="8"/>
      <c r="N38" s="8"/>
      <c r="O38" s="8"/>
      <c r="P38" s="8"/>
      <c r="Q38" s="8">
        <v>50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6:57" ht="15" hidden="1">
      <c r="F39" s="8">
        <v>6</v>
      </c>
      <c r="G39" s="8"/>
      <c r="H39" s="8" t="s">
        <v>32</v>
      </c>
      <c r="I39" s="8"/>
      <c r="J39" s="8"/>
      <c r="K39" s="8"/>
      <c r="L39" s="8"/>
      <c r="M39" s="8"/>
      <c r="N39" s="8"/>
      <c r="O39" s="8"/>
      <c r="P39" s="8"/>
      <c r="Q39" s="8" t="s">
        <v>92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6:57" ht="15" hidden="1">
      <c r="F40" s="10" t="s">
        <v>24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6:57" ht="15" hidden="1">
      <c r="F41" s="11" t="s">
        <v>33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</row>
    <row r="42" spans="6:57" ht="15" hidden="1">
      <c r="F42" s="8">
        <v>1</v>
      </c>
      <c r="G42" s="8"/>
      <c r="H42" s="8" t="s">
        <v>69</v>
      </c>
      <c r="I42" s="8"/>
      <c r="J42" s="8"/>
      <c r="K42" s="8"/>
      <c r="L42" s="8"/>
      <c r="M42" s="8"/>
      <c r="N42" s="8"/>
      <c r="O42" s="8"/>
      <c r="P42" s="8"/>
      <c r="Q42" s="8">
        <v>200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6:57" ht="15.75" hidden="1" thickBot="1">
      <c r="F43" s="17" t="s">
        <v>24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</row>
    <row r="44" spans="6:57" ht="15.75" thickBot="1">
      <c r="F44" s="22" t="s">
        <v>35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19">
        <f>S17+S32+S23+S40+S43</f>
        <v>35.959999999999994</v>
      </c>
      <c r="T44" s="20"/>
      <c r="U44" s="21"/>
      <c r="V44" s="19">
        <f>V43+V40+V23+V32+V17</f>
        <v>57.169999999999995</v>
      </c>
      <c r="W44" s="20"/>
      <c r="X44" s="21"/>
      <c r="Y44" s="19">
        <f>Y43+Y40+Y23+Y32+Y17</f>
        <v>178.99999999999997</v>
      </c>
      <c r="Z44" s="20"/>
      <c r="AA44" s="21"/>
      <c r="AB44" s="19">
        <f>AB23+AB32</f>
        <v>1521.7200000000003</v>
      </c>
      <c r="AC44" s="20"/>
      <c r="AD44" s="20"/>
      <c r="AE44" s="20"/>
      <c r="AF44" s="20"/>
      <c r="AG44" s="21"/>
      <c r="AH44" s="19">
        <f>AH43+AH40+AH23+AH32+AH17</f>
        <v>0.786</v>
      </c>
      <c r="AI44" s="20"/>
      <c r="AJ44" s="21"/>
      <c r="AK44" s="19">
        <f>AK43+AK40+AK23+AK32+AK17</f>
        <v>28.56</v>
      </c>
      <c r="AL44" s="20"/>
      <c r="AM44" s="21"/>
      <c r="AN44" s="19">
        <f>AN43+AN40+AN23+AN32+AN17</f>
        <v>0.53</v>
      </c>
      <c r="AO44" s="20"/>
      <c r="AP44" s="21"/>
      <c r="AQ44" s="19">
        <f>AQ43+AQ40+AQ23+AQ32+AQ17</f>
        <v>6.670000000000001</v>
      </c>
      <c r="AR44" s="20"/>
      <c r="AS44" s="21"/>
      <c r="AT44" s="19">
        <f>AT43+AT40+AT23+AT32+AT17</f>
        <v>583.4200000000001</v>
      </c>
      <c r="AU44" s="20"/>
      <c r="AV44" s="21"/>
      <c r="AW44" s="19">
        <f>AW43+AW40+AW23+AW32+AW17</f>
        <v>934.78</v>
      </c>
      <c r="AX44" s="20"/>
      <c r="AY44" s="21"/>
      <c r="AZ44" s="19">
        <f>AZ43+AZ40+AZ23+AZ32+AZ17</f>
        <v>203.86</v>
      </c>
      <c r="BA44" s="20"/>
      <c r="BB44" s="21"/>
      <c r="BC44" s="19">
        <f>BC43+BC40+BC23+BC32+BC17</f>
        <v>11.620000000000001</v>
      </c>
      <c r="BD44" s="20"/>
      <c r="BE44" s="21"/>
    </row>
    <row r="48" spans="28:46" ht="14.25">
      <c r="AB48" t="s">
        <v>119</v>
      </c>
      <c r="AK48" t="s">
        <v>121</v>
      </c>
      <c r="AT48" t="s">
        <v>123</v>
      </c>
    </row>
    <row r="49" ht="14.25">
      <c r="AB49" t="s">
        <v>125</v>
      </c>
    </row>
    <row r="50" ht="14.25">
      <c r="AB50" t="s">
        <v>122</v>
      </c>
    </row>
    <row r="51" ht="14.25">
      <c r="AQ51" t="s">
        <v>124</v>
      </c>
    </row>
  </sheetData>
  <sheetProtection/>
  <mergeCells count="462">
    <mergeCell ref="BC31:BE31"/>
    <mergeCell ref="V29:X29"/>
    <mergeCell ref="F5:BE6"/>
    <mergeCell ref="AT27:AV27"/>
    <mergeCell ref="AW27:AY27"/>
    <mergeCell ref="AZ27:BB27"/>
    <mergeCell ref="BC27:BE27"/>
    <mergeCell ref="AH27:AJ27"/>
    <mergeCell ref="AK27:AM27"/>
    <mergeCell ref="H27:P27"/>
    <mergeCell ref="S27:U27"/>
    <mergeCell ref="F27:G27"/>
    <mergeCell ref="BC29:BE29"/>
    <mergeCell ref="AN29:AP29"/>
    <mergeCell ref="AQ29:AS29"/>
    <mergeCell ref="AT29:AV29"/>
    <mergeCell ref="AW29:AY29"/>
    <mergeCell ref="F29:G29"/>
    <mergeCell ref="H29:P29"/>
    <mergeCell ref="AK31:AM31"/>
    <mergeCell ref="AN31:AP31"/>
    <mergeCell ref="V31:X31"/>
    <mergeCell ref="Y31:AA31"/>
    <mergeCell ref="AB31:AG31"/>
    <mergeCell ref="AH31:AJ31"/>
    <mergeCell ref="BC15:BE15"/>
    <mergeCell ref="AK15:AM15"/>
    <mergeCell ref="AN15:AP15"/>
    <mergeCell ref="AQ15:AS15"/>
    <mergeCell ref="AT15:AV15"/>
    <mergeCell ref="F31:G31"/>
    <mergeCell ref="H31:P31"/>
    <mergeCell ref="Q31:R31"/>
    <mergeCell ref="S31:U31"/>
    <mergeCell ref="Q29:R29"/>
    <mergeCell ref="V15:X15"/>
    <mergeCell ref="Y15:AA15"/>
    <mergeCell ref="AB15:AG15"/>
    <mergeCell ref="AH15:AJ15"/>
    <mergeCell ref="AW15:AY15"/>
    <mergeCell ref="AZ15:BB15"/>
    <mergeCell ref="F34:G34"/>
    <mergeCell ref="H34:P34"/>
    <mergeCell ref="Q34:R34"/>
    <mergeCell ref="S34:U34"/>
    <mergeCell ref="F15:G15"/>
    <mergeCell ref="H15:P15"/>
    <mergeCell ref="Q15:R15"/>
    <mergeCell ref="S15:U15"/>
    <mergeCell ref="S29:U29"/>
    <mergeCell ref="Q27:R27"/>
    <mergeCell ref="AK34:AM34"/>
    <mergeCell ref="AN34:AP34"/>
    <mergeCell ref="AQ34:AS34"/>
    <mergeCell ref="AT34:AV34"/>
    <mergeCell ref="V34:X34"/>
    <mergeCell ref="Y34:AA34"/>
    <mergeCell ref="AB34:AG34"/>
    <mergeCell ref="AH34:AJ34"/>
    <mergeCell ref="AZ37:BB37"/>
    <mergeCell ref="BC34:BE34"/>
    <mergeCell ref="BC37:BE37"/>
    <mergeCell ref="BC36:BE36"/>
    <mergeCell ref="AW36:AY36"/>
    <mergeCell ref="AZ36:BB36"/>
    <mergeCell ref="BC35:BE35"/>
    <mergeCell ref="AW13:AY13"/>
    <mergeCell ref="AZ13:BB13"/>
    <mergeCell ref="BC13:BE13"/>
    <mergeCell ref="F37:G37"/>
    <mergeCell ref="H37:P37"/>
    <mergeCell ref="Q37:R37"/>
    <mergeCell ref="S37:U37"/>
    <mergeCell ref="V37:X37"/>
    <mergeCell ref="Y37:AA37"/>
    <mergeCell ref="AB37:AG37"/>
    <mergeCell ref="AB13:AG13"/>
    <mergeCell ref="AH13:AJ13"/>
    <mergeCell ref="AK13:AM13"/>
    <mergeCell ref="AN13:AP13"/>
    <mergeCell ref="AQ13:AS13"/>
    <mergeCell ref="AT13:AV13"/>
    <mergeCell ref="F44:R44"/>
    <mergeCell ref="S44:U44"/>
    <mergeCell ref="V44:X44"/>
    <mergeCell ref="Y44:AA44"/>
    <mergeCell ref="F13:G13"/>
    <mergeCell ref="H13:P13"/>
    <mergeCell ref="Q13:R13"/>
    <mergeCell ref="S13:U13"/>
    <mergeCell ref="V13:X13"/>
    <mergeCell ref="Y13:AA13"/>
    <mergeCell ref="AB44:AG44"/>
    <mergeCell ref="AH44:AJ44"/>
    <mergeCell ref="AT43:AV43"/>
    <mergeCell ref="AW43:AY43"/>
    <mergeCell ref="AB43:AG43"/>
    <mergeCell ref="AH43:AJ43"/>
    <mergeCell ref="AN43:AP43"/>
    <mergeCell ref="AQ43:AS43"/>
    <mergeCell ref="BC43:BE43"/>
    <mergeCell ref="BC44:BE44"/>
    <mergeCell ref="AK44:AM44"/>
    <mergeCell ref="AN44:AP44"/>
    <mergeCell ref="AQ44:AS44"/>
    <mergeCell ref="AT44:AV44"/>
    <mergeCell ref="AW44:AY44"/>
    <mergeCell ref="AZ44:BB44"/>
    <mergeCell ref="AK43:AM43"/>
    <mergeCell ref="V40:X40"/>
    <mergeCell ref="BC42:BE42"/>
    <mergeCell ref="AT42:AV42"/>
    <mergeCell ref="AW42:AY42"/>
    <mergeCell ref="AZ42:BB42"/>
    <mergeCell ref="F43:R43"/>
    <mergeCell ref="S43:U43"/>
    <mergeCell ref="V43:X43"/>
    <mergeCell ref="Y43:AA43"/>
    <mergeCell ref="AZ43:BB43"/>
    <mergeCell ref="AQ42:AS42"/>
    <mergeCell ref="BC40:BE40"/>
    <mergeCell ref="F41:BE41"/>
    <mergeCell ref="AK40:AM40"/>
    <mergeCell ref="AN40:AP40"/>
    <mergeCell ref="AQ40:AS40"/>
    <mergeCell ref="AT40:AV40"/>
    <mergeCell ref="AW40:AY40"/>
    <mergeCell ref="F40:R40"/>
    <mergeCell ref="S40:U40"/>
    <mergeCell ref="F42:G42"/>
    <mergeCell ref="AZ40:BB40"/>
    <mergeCell ref="Y42:AA42"/>
    <mergeCell ref="AB42:AG42"/>
    <mergeCell ref="AH42:AJ42"/>
    <mergeCell ref="AB40:AG40"/>
    <mergeCell ref="AH40:AJ40"/>
    <mergeCell ref="Y40:AA40"/>
    <mergeCell ref="AK42:AM42"/>
    <mergeCell ref="AN42:AP42"/>
    <mergeCell ref="Y39:AA39"/>
    <mergeCell ref="AB39:AG39"/>
    <mergeCell ref="AH39:AJ39"/>
    <mergeCell ref="F38:G38"/>
    <mergeCell ref="H42:P42"/>
    <mergeCell ref="Q42:R42"/>
    <mergeCell ref="S42:U42"/>
    <mergeCell ref="H38:P38"/>
    <mergeCell ref="Q38:R38"/>
    <mergeCell ref="S38:U38"/>
    <mergeCell ref="AQ37:AS37"/>
    <mergeCell ref="AT37:AV37"/>
    <mergeCell ref="AW37:AY37"/>
    <mergeCell ref="V42:X42"/>
    <mergeCell ref="F39:G39"/>
    <mergeCell ref="BC39:BE39"/>
    <mergeCell ref="H39:P39"/>
    <mergeCell ref="Q39:R39"/>
    <mergeCell ref="S39:U39"/>
    <mergeCell ref="V39:X39"/>
    <mergeCell ref="AW39:AY39"/>
    <mergeCell ref="AZ39:BB39"/>
    <mergeCell ref="AK39:AM39"/>
    <mergeCell ref="AN39:AP39"/>
    <mergeCell ref="AQ39:AS39"/>
    <mergeCell ref="AT39:AV39"/>
    <mergeCell ref="BC38:BE38"/>
    <mergeCell ref="AB36:AG36"/>
    <mergeCell ref="AH36:AJ36"/>
    <mergeCell ref="AK36:AM36"/>
    <mergeCell ref="AN36:AP36"/>
    <mergeCell ref="AQ36:AS36"/>
    <mergeCell ref="AT36:AV36"/>
    <mergeCell ref="AH37:AJ37"/>
    <mergeCell ref="AK37:AM37"/>
    <mergeCell ref="AN37:AP37"/>
    <mergeCell ref="AN35:AP35"/>
    <mergeCell ref="F36:G36"/>
    <mergeCell ref="H36:P36"/>
    <mergeCell ref="Q36:R36"/>
    <mergeCell ref="S36:U36"/>
    <mergeCell ref="V36:X36"/>
    <mergeCell ref="Y36:AA36"/>
    <mergeCell ref="Y35:AA35"/>
    <mergeCell ref="AB35:AG35"/>
    <mergeCell ref="H35:P35"/>
    <mergeCell ref="Q35:R35"/>
    <mergeCell ref="S35:U35"/>
    <mergeCell ref="V35:X35"/>
    <mergeCell ref="AH35:AJ35"/>
    <mergeCell ref="AK35:AM35"/>
    <mergeCell ref="AN32:AP32"/>
    <mergeCell ref="AT35:AV35"/>
    <mergeCell ref="AW35:AY35"/>
    <mergeCell ref="AZ35:BB35"/>
    <mergeCell ref="AQ35:AS35"/>
    <mergeCell ref="AW34:AY34"/>
    <mergeCell ref="AZ34:BB34"/>
    <mergeCell ref="AZ32:BB32"/>
    <mergeCell ref="F33:BE33"/>
    <mergeCell ref="F35:G35"/>
    <mergeCell ref="AZ29:BB29"/>
    <mergeCell ref="BC28:BE28"/>
    <mergeCell ref="BC32:BE32"/>
    <mergeCell ref="F32:R32"/>
    <mergeCell ref="S32:U32"/>
    <mergeCell ref="V32:X32"/>
    <mergeCell ref="Y32:AA32"/>
    <mergeCell ref="AB32:AG32"/>
    <mergeCell ref="AH32:AJ32"/>
    <mergeCell ref="AK32:AM32"/>
    <mergeCell ref="AB28:AG28"/>
    <mergeCell ref="AN30:AP30"/>
    <mergeCell ref="Y29:AA29"/>
    <mergeCell ref="AB29:AG29"/>
    <mergeCell ref="AH29:AJ29"/>
    <mergeCell ref="AK29:AM29"/>
    <mergeCell ref="AH28:AJ28"/>
    <mergeCell ref="AK28:AM28"/>
    <mergeCell ref="AQ30:AS30"/>
    <mergeCell ref="AT30:AV30"/>
    <mergeCell ref="AW30:AY30"/>
    <mergeCell ref="AZ30:BB30"/>
    <mergeCell ref="F28:G28"/>
    <mergeCell ref="H28:P28"/>
    <mergeCell ref="Q28:R28"/>
    <mergeCell ref="S28:U28"/>
    <mergeCell ref="V28:X28"/>
    <mergeCell ref="Y28:AA28"/>
    <mergeCell ref="AW31:AY31"/>
    <mergeCell ref="AZ31:BB31"/>
    <mergeCell ref="AW32:AY32"/>
    <mergeCell ref="AQ32:AS32"/>
    <mergeCell ref="AT32:AV32"/>
    <mergeCell ref="AQ31:AS31"/>
    <mergeCell ref="AT31:AV31"/>
    <mergeCell ref="BC30:BE30"/>
    <mergeCell ref="F30:G30"/>
    <mergeCell ref="H30:P30"/>
    <mergeCell ref="Q30:R30"/>
    <mergeCell ref="S30:U30"/>
    <mergeCell ref="V30:X30"/>
    <mergeCell ref="Y30:AA30"/>
    <mergeCell ref="AB30:AG30"/>
    <mergeCell ref="AH30:AJ30"/>
    <mergeCell ref="AK30:AM30"/>
    <mergeCell ref="AN28:AP28"/>
    <mergeCell ref="AZ26:BB26"/>
    <mergeCell ref="AT28:AV28"/>
    <mergeCell ref="AW28:AY28"/>
    <mergeCell ref="AZ28:BB28"/>
    <mergeCell ref="AQ27:AS27"/>
    <mergeCell ref="AQ28:AS28"/>
    <mergeCell ref="AN27:AP27"/>
    <mergeCell ref="V27:X27"/>
    <mergeCell ref="Y27:AA27"/>
    <mergeCell ref="AB27:AG27"/>
    <mergeCell ref="BC26:BE26"/>
    <mergeCell ref="AH26:AJ26"/>
    <mergeCell ref="AK26:AM26"/>
    <mergeCell ref="AN26:AP26"/>
    <mergeCell ref="AQ26:AS26"/>
    <mergeCell ref="AT26:AV26"/>
    <mergeCell ref="AW26:AY26"/>
    <mergeCell ref="F26:G26"/>
    <mergeCell ref="H26:P26"/>
    <mergeCell ref="Q26:R26"/>
    <mergeCell ref="S26:U26"/>
    <mergeCell ref="AB26:AG26"/>
    <mergeCell ref="V26:X26"/>
    <mergeCell ref="Y26:AA26"/>
    <mergeCell ref="AB25:AG25"/>
    <mergeCell ref="AH25:AJ25"/>
    <mergeCell ref="AZ17:BB17"/>
    <mergeCell ref="AQ17:AS17"/>
    <mergeCell ref="AT17:AV17"/>
    <mergeCell ref="AW17:AY17"/>
    <mergeCell ref="AB17:AG17"/>
    <mergeCell ref="AH17:AJ17"/>
    <mergeCell ref="AK17:AM17"/>
    <mergeCell ref="F24:BE24"/>
    <mergeCell ref="F25:G25"/>
    <mergeCell ref="H25:P25"/>
    <mergeCell ref="Q25:R25"/>
    <mergeCell ref="S25:U25"/>
    <mergeCell ref="V25:X25"/>
    <mergeCell ref="AT25:AV25"/>
    <mergeCell ref="AW25:AY25"/>
    <mergeCell ref="AZ25:BB25"/>
    <mergeCell ref="Y25:AA25"/>
    <mergeCell ref="AN17:AP17"/>
    <mergeCell ref="F17:R17"/>
    <mergeCell ref="S17:U17"/>
    <mergeCell ref="V17:X17"/>
    <mergeCell ref="Y17:AA17"/>
    <mergeCell ref="BC25:BE25"/>
    <mergeCell ref="AK25:AM25"/>
    <mergeCell ref="AN25:AP25"/>
    <mergeCell ref="AQ25:AS25"/>
    <mergeCell ref="BC17:BE17"/>
    <mergeCell ref="V16:X16"/>
    <mergeCell ref="Y16:AA16"/>
    <mergeCell ref="AB16:AG16"/>
    <mergeCell ref="AT16:AV16"/>
    <mergeCell ref="AH16:AJ16"/>
    <mergeCell ref="AK16:AM16"/>
    <mergeCell ref="AN16:AP16"/>
    <mergeCell ref="AQ16:AS16"/>
    <mergeCell ref="F14:G14"/>
    <mergeCell ref="H14:P14"/>
    <mergeCell ref="Q14:R14"/>
    <mergeCell ref="S14:U14"/>
    <mergeCell ref="F16:G16"/>
    <mergeCell ref="H16:P16"/>
    <mergeCell ref="Q16:R16"/>
    <mergeCell ref="S16:U16"/>
    <mergeCell ref="V14:X14"/>
    <mergeCell ref="Y14:AA14"/>
    <mergeCell ref="AB14:AG14"/>
    <mergeCell ref="AH14:AJ14"/>
    <mergeCell ref="AK14:AM14"/>
    <mergeCell ref="AN14:AP14"/>
    <mergeCell ref="AB12:AG12"/>
    <mergeCell ref="AH12:AJ12"/>
    <mergeCell ref="AZ14:BB14"/>
    <mergeCell ref="AZ16:BB16"/>
    <mergeCell ref="BC16:BE16"/>
    <mergeCell ref="BC14:BE14"/>
    <mergeCell ref="AW16:AY16"/>
    <mergeCell ref="AW14:AY14"/>
    <mergeCell ref="AQ14:AS14"/>
    <mergeCell ref="AT14:AV14"/>
    <mergeCell ref="F12:G12"/>
    <mergeCell ref="H12:P12"/>
    <mergeCell ref="Q12:R12"/>
    <mergeCell ref="S12:U12"/>
    <mergeCell ref="V12:X12"/>
    <mergeCell ref="Y12:AA12"/>
    <mergeCell ref="F11:BE11"/>
    <mergeCell ref="AH10:AJ10"/>
    <mergeCell ref="F10:G10"/>
    <mergeCell ref="H10:P10"/>
    <mergeCell ref="Q10:R10"/>
    <mergeCell ref="S10:U10"/>
    <mergeCell ref="V10:X10"/>
    <mergeCell ref="Y10:AA10"/>
    <mergeCell ref="AB10:AG10"/>
    <mergeCell ref="AT7:BE7"/>
    <mergeCell ref="BC12:BE12"/>
    <mergeCell ref="AK12:AM12"/>
    <mergeCell ref="AN12:AP12"/>
    <mergeCell ref="AQ12:AS12"/>
    <mergeCell ref="AT12:AV12"/>
    <mergeCell ref="AW12:AY12"/>
    <mergeCell ref="AZ12:BB12"/>
    <mergeCell ref="AZ10:BB10"/>
    <mergeCell ref="BC10:BE10"/>
    <mergeCell ref="F7:G9"/>
    <mergeCell ref="H7:P9"/>
    <mergeCell ref="Q7:R9"/>
    <mergeCell ref="S7:AA7"/>
    <mergeCell ref="V8:X9"/>
    <mergeCell ref="AH7:AS7"/>
    <mergeCell ref="AB7:AG9"/>
    <mergeCell ref="S8:U9"/>
    <mergeCell ref="AZ8:BB9"/>
    <mergeCell ref="BC8:BE9"/>
    <mergeCell ref="AN8:AP9"/>
    <mergeCell ref="AQ8:AS9"/>
    <mergeCell ref="AT8:AV9"/>
    <mergeCell ref="AW8:AY9"/>
    <mergeCell ref="AH8:AJ9"/>
    <mergeCell ref="Y8:AA9"/>
    <mergeCell ref="AT10:AV10"/>
    <mergeCell ref="AW10:AY10"/>
    <mergeCell ref="AK8:AM9"/>
    <mergeCell ref="AK10:AM10"/>
    <mergeCell ref="AQ10:AS10"/>
    <mergeCell ref="AN10:AP10"/>
    <mergeCell ref="V38:X38"/>
    <mergeCell ref="AW38:AY38"/>
    <mergeCell ref="AZ38:BB38"/>
    <mergeCell ref="AK38:AM38"/>
    <mergeCell ref="AN38:AP38"/>
    <mergeCell ref="AQ38:AS38"/>
    <mergeCell ref="AT38:AV38"/>
    <mergeCell ref="Y38:AA38"/>
    <mergeCell ref="AB38:AG38"/>
    <mergeCell ref="AH38:AJ38"/>
    <mergeCell ref="F18:BE18"/>
    <mergeCell ref="F19:G19"/>
    <mergeCell ref="H19:P19"/>
    <mergeCell ref="Q19:R19"/>
    <mergeCell ref="S19:U19"/>
    <mergeCell ref="V19:X19"/>
    <mergeCell ref="Y19:AA19"/>
    <mergeCell ref="AB19:AG19"/>
    <mergeCell ref="AH19:AJ19"/>
    <mergeCell ref="AK19:AM19"/>
    <mergeCell ref="AB21:AG21"/>
    <mergeCell ref="AH21:AJ21"/>
    <mergeCell ref="AN19:AP19"/>
    <mergeCell ref="AQ19:AS19"/>
    <mergeCell ref="AT19:AV19"/>
    <mergeCell ref="AW19:AY19"/>
    <mergeCell ref="F21:G21"/>
    <mergeCell ref="H21:P21"/>
    <mergeCell ref="Q21:R21"/>
    <mergeCell ref="S21:U21"/>
    <mergeCell ref="V21:X21"/>
    <mergeCell ref="Y21:AA21"/>
    <mergeCell ref="AK21:AM21"/>
    <mergeCell ref="AN21:AP21"/>
    <mergeCell ref="AQ21:AS21"/>
    <mergeCell ref="AT21:AV21"/>
    <mergeCell ref="AZ19:BB19"/>
    <mergeCell ref="BC19:BE19"/>
    <mergeCell ref="AW21:AY21"/>
    <mergeCell ref="AZ21:BB21"/>
    <mergeCell ref="BC21:BE21"/>
    <mergeCell ref="F20:G20"/>
    <mergeCell ref="H20:P20"/>
    <mergeCell ref="Q20:R20"/>
    <mergeCell ref="S20:U20"/>
    <mergeCell ref="V20:X20"/>
    <mergeCell ref="Y20:AA20"/>
    <mergeCell ref="AB20:AG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AB23:AG23"/>
    <mergeCell ref="AH23:AJ23"/>
    <mergeCell ref="AK23:AM23"/>
    <mergeCell ref="AZ23:BB23"/>
    <mergeCell ref="F23:R23"/>
    <mergeCell ref="S23:U23"/>
    <mergeCell ref="V23:X23"/>
    <mergeCell ref="Y23:AA23"/>
    <mergeCell ref="AZ22:BB22"/>
    <mergeCell ref="BC22:BE22"/>
    <mergeCell ref="BC23:BE23"/>
    <mergeCell ref="AN23:AP23"/>
    <mergeCell ref="AQ23:AS23"/>
    <mergeCell ref="AT23:AV23"/>
    <mergeCell ref="AW23:AY23"/>
    <mergeCell ref="AH22:AJ22"/>
    <mergeCell ref="AK22:AM22"/>
    <mergeCell ref="AN22:AP22"/>
    <mergeCell ref="AQ22:AS22"/>
    <mergeCell ref="AT22:AV22"/>
    <mergeCell ref="AW22:AY22"/>
    <mergeCell ref="V22:X22"/>
    <mergeCell ref="Y22:AA22"/>
    <mergeCell ref="AB22:AG22"/>
    <mergeCell ref="F22:G22"/>
    <mergeCell ref="H22:P22"/>
    <mergeCell ref="Q22:R22"/>
    <mergeCell ref="S22:U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F1:BE44"/>
  <sheetViews>
    <sheetView zoomScalePageLayoutView="0" workbookViewId="0" topLeftCell="A1">
      <selection activeCell="F3" sqref="F3:N3"/>
    </sheetView>
  </sheetViews>
  <sheetFormatPr defaultColWidth="9.140625" defaultRowHeight="15"/>
  <cols>
    <col min="1" max="1" width="3.00390625" style="0" customWidth="1"/>
    <col min="2" max="2" width="2.28125" style="0" customWidth="1"/>
    <col min="3" max="3" width="2.57421875" style="0" hidden="1" customWidth="1"/>
    <col min="4" max="4" width="3.28125" style="0" customWidth="1"/>
    <col min="5" max="5" width="0.13671875" style="0" customWidth="1"/>
    <col min="6" max="7" width="3.8515625" style="0" customWidth="1"/>
    <col min="8" max="8" width="0.5625" style="0" customWidth="1"/>
    <col min="9" max="9" width="4.28125" style="0" hidden="1" customWidth="1"/>
    <col min="10" max="10" width="0.13671875" style="0" customWidth="1"/>
    <col min="11" max="11" width="0.5625" style="0" customWidth="1"/>
    <col min="12" max="12" width="9.140625" style="0" hidden="1" customWidth="1"/>
    <col min="16" max="16" width="9.140625" style="0" hidden="1" customWidth="1"/>
    <col min="18" max="18" width="0.13671875" style="0" customWidth="1"/>
    <col min="20" max="20" width="3.57421875" style="0" customWidth="1"/>
    <col min="21" max="21" width="9.140625" style="0" hidden="1" customWidth="1"/>
    <col min="22" max="22" width="7.7109375" style="0" customWidth="1"/>
    <col min="23" max="24" width="9.140625" style="0" hidden="1" customWidth="1"/>
    <col min="25" max="25" width="8.28125" style="0" customWidth="1"/>
    <col min="26" max="27" width="9.140625" style="0" hidden="1" customWidth="1"/>
    <col min="29" max="29" width="7.421875" style="0" customWidth="1"/>
    <col min="30" max="30" width="4.8515625" style="0" hidden="1" customWidth="1"/>
    <col min="31" max="33" width="9.140625" style="0" hidden="1" customWidth="1"/>
    <col min="34" max="34" width="8.57421875" style="0" customWidth="1"/>
    <col min="35" max="36" width="9.140625" style="0" hidden="1" customWidth="1"/>
    <col min="37" max="37" width="8.57421875" style="0" customWidth="1"/>
    <col min="38" max="39" width="9.140625" style="0" hidden="1" customWidth="1"/>
    <col min="40" max="40" width="7.28125" style="0" customWidth="1"/>
    <col min="41" max="42" width="9.140625" style="0" hidden="1" customWidth="1"/>
    <col min="43" max="43" width="6.00390625" style="0" customWidth="1"/>
    <col min="44" max="45" width="9.140625" style="0" hidden="1" customWidth="1"/>
    <col min="46" max="46" width="7.140625" style="0" customWidth="1"/>
    <col min="47" max="48" width="9.140625" style="0" hidden="1" customWidth="1"/>
    <col min="49" max="49" width="7.28125" style="0" customWidth="1"/>
    <col min="50" max="51" width="9.140625" style="0" hidden="1" customWidth="1"/>
    <col min="52" max="52" width="7.140625" style="0" customWidth="1"/>
    <col min="53" max="54" width="9.140625" style="0" hidden="1" customWidth="1"/>
    <col min="55" max="55" width="3.7109375" style="0" customWidth="1"/>
    <col min="56" max="56" width="9.140625" style="0" hidden="1" customWidth="1"/>
    <col min="57" max="57" width="3.00390625" style="0" customWidth="1"/>
  </cols>
  <sheetData>
    <row r="1" ht="14.25">
      <c r="S1" t="s">
        <v>130</v>
      </c>
    </row>
    <row r="2" ht="14.25">
      <c r="F2" t="s">
        <v>131</v>
      </c>
    </row>
    <row r="3" ht="14.25">
      <c r="F3" t="s">
        <v>162</v>
      </c>
    </row>
    <row r="4" ht="14.25">
      <c r="F4" t="s">
        <v>143</v>
      </c>
    </row>
    <row r="5" spans="6:57" ht="14.25">
      <c r="F5" s="25" t="s">
        <v>145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</row>
    <row r="6" spans="6:57" ht="14.25"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0"/>
    </row>
    <row r="7" spans="6:57" ht="15">
      <c r="F7" s="12" t="s">
        <v>0</v>
      </c>
      <c r="G7" s="12"/>
      <c r="H7" s="13" t="s">
        <v>1</v>
      </c>
      <c r="I7" s="13"/>
      <c r="J7" s="13"/>
      <c r="K7" s="13"/>
      <c r="L7" s="13"/>
      <c r="M7" s="13"/>
      <c r="N7" s="13"/>
      <c r="O7" s="13"/>
      <c r="P7" s="13"/>
      <c r="Q7" s="13" t="s">
        <v>2</v>
      </c>
      <c r="R7" s="13"/>
      <c r="S7" s="12" t="s">
        <v>3</v>
      </c>
      <c r="T7" s="12"/>
      <c r="U7" s="12"/>
      <c r="V7" s="12"/>
      <c r="W7" s="12"/>
      <c r="X7" s="12"/>
      <c r="Y7" s="12"/>
      <c r="Z7" s="12"/>
      <c r="AA7" s="12"/>
      <c r="AB7" s="13" t="s">
        <v>4</v>
      </c>
      <c r="AC7" s="13"/>
      <c r="AD7" s="13"/>
      <c r="AE7" s="13"/>
      <c r="AF7" s="13"/>
      <c r="AG7" s="13"/>
      <c r="AH7" s="12" t="s">
        <v>5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 t="s">
        <v>6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6:57" ht="14.25"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2" t="s">
        <v>7</v>
      </c>
      <c r="T8" s="12"/>
      <c r="U8" s="12"/>
      <c r="V8" s="12" t="s">
        <v>8</v>
      </c>
      <c r="W8" s="12"/>
      <c r="X8" s="12"/>
      <c r="Y8" s="12" t="s">
        <v>9</v>
      </c>
      <c r="Z8" s="12"/>
      <c r="AA8" s="12"/>
      <c r="AB8" s="13"/>
      <c r="AC8" s="13"/>
      <c r="AD8" s="13"/>
      <c r="AE8" s="13"/>
      <c r="AF8" s="13"/>
      <c r="AG8" s="13"/>
      <c r="AH8" s="12" t="s">
        <v>10</v>
      </c>
      <c r="AI8" s="12"/>
      <c r="AJ8" s="12"/>
      <c r="AK8" s="12" t="s">
        <v>11</v>
      </c>
      <c r="AL8" s="12"/>
      <c r="AM8" s="12"/>
      <c r="AN8" s="12" t="s">
        <v>12</v>
      </c>
      <c r="AO8" s="12"/>
      <c r="AP8" s="12"/>
      <c r="AQ8" s="12" t="s">
        <v>13</v>
      </c>
      <c r="AR8" s="12"/>
      <c r="AS8" s="12"/>
      <c r="AT8" s="12" t="s">
        <v>14</v>
      </c>
      <c r="AU8" s="12"/>
      <c r="AV8" s="12"/>
      <c r="AW8" s="12" t="s">
        <v>15</v>
      </c>
      <c r="AX8" s="12"/>
      <c r="AY8" s="12"/>
      <c r="AZ8" s="12" t="s">
        <v>16</v>
      </c>
      <c r="BA8" s="12"/>
      <c r="BB8" s="12"/>
      <c r="BC8" s="12" t="s">
        <v>17</v>
      </c>
      <c r="BD8" s="12"/>
      <c r="BE8" s="12"/>
    </row>
    <row r="9" spans="6:57" ht="14.25"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6:57" ht="15">
      <c r="F10" s="8">
        <v>1</v>
      </c>
      <c r="G10" s="8"/>
      <c r="H10" s="8">
        <v>2</v>
      </c>
      <c r="I10" s="8"/>
      <c r="J10" s="8"/>
      <c r="K10" s="8"/>
      <c r="L10" s="8"/>
      <c r="M10" s="8"/>
      <c r="N10" s="8"/>
      <c r="O10" s="8"/>
      <c r="P10" s="8"/>
      <c r="Q10" s="8">
        <v>3</v>
      </c>
      <c r="R10" s="8"/>
      <c r="S10" s="8">
        <v>4</v>
      </c>
      <c r="T10" s="8"/>
      <c r="U10" s="8"/>
      <c r="V10" s="8">
        <v>5</v>
      </c>
      <c r="W10" s="8"/>
      <c r="X10" s="8"/>
      <c r="Y10" s="8">
        <v>6</v>
      </c>
      <c r="Z10" s="8"/>
      <c r="AA10" s="8"/>
      <c r="AB10" s="8">
        <v>7</v>
      </c>
      <c r="AC10" s="8"/>
      <c r="AD10" s="8"/>
      <c r="AE10" s="8"/>
      <c r="AF10" s="8"/>
      <c r="AG10" s="8"/>
      <c r="AH10" s="8">
        <v>8</v>
      </c>
      <c r="AI10" s="8"/>
      <c r="AJ10" s="8"/>
      <c r="AK10" s="8">
        <v>9</v>
      </c>
      <c r="AL10" s="8"/>
      <c r="AM10" s="8"/>
      <c r="AN10" s="8">
        <v>10</v>
      </c>
      <c r="AO10" s="8"/>
      <c r="AP10" s="8"/>
      <c r="AQ10" s="8">
        <v>11</v>
      </c>
      <c r="AR10" s="8"/>
      <c r="AS10" s="8"/>
      <c r="AT10" s="8">
        <v>12</v>
      </c>
      <c r="AU10" s="8"/>
      <c r="AV10" s="8"/>
      <c r="AW10" s="8">
        <v>13</v>
      </c>
      <c r="AX10" s="8"/>
      <c r="AY10" s="8"/>
      <c r="AZ10" s="8">
        <v>14</v>
      </c>
      <c r="BA10" s="8"/>
      <c r="BB10" s="8"/>
      <c r="BC10" s="8">
        <v>15</v>
      </c>
      <c r="BD10" s="8"/>
      <c r="BE10" s="8"/>
    </row>
    <row r="11" spans="6:57" ht="15" hidden="1">
      <c r="F11" s="11" t="s">
        <v>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6:57" ht="15" hidden="1">
      <c r="F12" s="8">
        <v>1</v>
      </c>
      <c r="G12" s="8"/>
      <c r="H12" s="8" t="s">
        <v>70</v>
      </c>
      <c r="I12" s="8"/>
      <c r="J12" s="8"/>
      <c r="K12" s="8"/>
      <c r="L12" s="8"/>
      <c r="M12" s="8"/>
      <c r="N12" s="8"/>
      <c r="O12" s="8"/>
      <c r="P12" s="8"/>
      <c r="Q12" s="8" t="s">
        <v>96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6:57" ht="15" hidden="1">
      <c r="F13" s="8">
        <v>2</v>
      </c>
      <c r="G13" s="8"/>
      <c r="H13" s="8" t="s">
        <v>54</v>
      </c>
      <c r="I13" s="8"/>
      <c r="J13" s="8"/>
      <c r="K13" s="8"/>
      <c r="L13" s="8"/>
      <c r="M13" s="8"/>
      <c r="N13" s="8"/>
      <c r="O13" s="8"/>
      <c r="P13" s="8"/>
      <c r="Q13" s="8">
        <v>30</v>
      </c>
      <c r="R13" s="8"/>
      <c r="S13" s="5"/>
      <c r="T13" s="6"/>
      <c r="U13" s="7"/>
      <c r="V13" s="5"/>
      <c r="W13" s="6"/>
      <c r="X13" s="7"/>
      <c r="Y13" s="5"/>
      <c r="Z13" s="6"/>
      <c r="AA13" s="7"/>
      <c r="AB13" s="5"/>
      <c r="AC13" s="6"/>
      <c r="AD13" s="6"/>
      <c r="AE13" s="6"/>
      <c r="AF13" s="6"/>
      <c r="AG13" s="7"/>
      <c r="AH13" s="5"/>
      <c r="AI13" s="6"/>
      <c r="AJ13" s="7"/>
      <c r="AK13" s="5"/>
      <c r="AL13" s="6"/>
      <c r="AM13" s="7"/>
      <c r="AN13" s="5"/>
      <c r="AO13" s="6"/>
      <c r="AP13" s="7"/>
      <c r="AQ13" s="5"/>
      <c r="AR13" s="6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6:57" ht="15" hidden="1">
      <c r="F14" s="5">
        <v>3</v>
      </c>
      <c r="G14" s="7"/>
      <c r="H14" s="8" t="s">
        <v>23</v>
      </c>
      <c r="I14" s="8"/>
      <c r="J14" s="8"/>
      <c r="K14" s="8"/>
      <c r="L14" s="8"/>
      <c r="M14" s="8"/>
      <c r="N14" s="8"/>
      <c r="O14" s="8"/>
      <c r="P14" s="8"/>
      <c r="Q14" s="8">
        <v>10</v>
      </c>
      <c r="R14" s="8"/>
      <c r="S14" s="8"/>
      <c r="T14" s="8"/>
      <c r="U14" s="8"/>
      <c r="V14" s="5"/>
      <c r="W14" s="6"/>
      <c r="X14" s="7"/>
      <c r="Y14" s="5"/>
      <c r="Z14" s="6"/>
      <c r="AA14" s="7"/>
      <c r="AB14" s="5"/>
      <c r="AC14" s="6"/>
      <c r="AD14" s="6"/>
      <c r="AE14" s="6"/>
      <c r="AF14" s="6"/>
      <c r="AG14" s="7"/>
      <c r="AH14" s="5"/>
      <c r="AI14" s="6"/>
      <c r="AJ14" s="7"/>
      <c r="AK14" s="5"/>
      <c r="AL14" s="6"/>
      <c r="AM14" s="7"/>
      <c r="AN14" s="5"/>
      <c r="AO14" s="6"/>
      <c r="AP14" s="7"/>
      <c r="AQ14" s="5"/>
      <c r="AR14" s="6"/>
      <c r="AS14" s="7"/>
      <c r="AT14" s="5"/>
      <c r="AU14" s="6"/>
      <c r="AV14" s="7"/>
      <c r="AW14" s="5"/>
      <c r="AX14" s="6"/>
      <c r="AY14" s="7"/>
      <c r="AZ14" s="5"/>
      <c r="BA14" s="6"/>
      <c r="BB14" s="7"/>
      <c r="BC14" s="5"/>
      <c r="BD14" s="6"/>
      <c r="BE14" s="7"/>
    </row>
    <row r="15" spans="6:57" ht="15" hidden="1">
      <c r="F15" s="5">
        <v>4</v>
      </c>
      <c r="G15" s="7"/>
      <c r="H15" s="8" t="s">
        <v>31</v>
      </c>
      <c r="I15" s="8"/>
      <c r="J15" s="8"/>
      <c r="K15" s="8"/>
      <c r="L15" s="8"/>
      <c r="M15" s="8"/>
      <c r="N15" s="8"/>
      <c r="O15" s="8"/>
      <c r="P15" s="8"/>
      <c r="Q15" s="8">
        <v>10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6:57" ht="15" hidden="1">
      <c r="F16" s="8">
        <v>5</v>
      </c>
      <c r="G16" s="8"/>
      <c r="H16" s="8" t="s">
        <v>21</v>
      </c>
      <c r="I16" s="8"/>
      <c r="J16" s="8"/>
      <c r="K16" s="8"/>
      <c r="L16" s="8"/>
      <c r="M16" s="8"/>
      <c r="N16" s="8"/>
      <c r="O16" s="8"/>
      <c r="P16" s="8"/>
      <c r="Q16" s="8">
        <v>75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6:57" ht="15" hidden="1">
      <c r="F17" s="8">
        <v>6</v>
      </c>
      <c r="G17" s="8"/>
      <c r="H17" s="8" t="s">
        <v>22</v>
      </c>
      <c r="I17" s="8"/>
      <c r="J17" s="8"/>
      <c r="K17" s="8"/>
      <c r="L17" s="8"/>
      <c r="M17" s="8"/>
      <c r="N17" s="8"/>
      <c r="O17" s="8"/>
      <c r="P17" s="8"/>
      <c r="Q17" s="8">
        <v>200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6:57" ht="15" hidden="1">
      <c r="F18" s="10" t="s">
        <v>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6:57" ht="15">
      <c r="F19" s="11" t="s">
        <v>103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6:57" ht="15">
      <c r="F20" s="8">
        <v>141</v>
      </c>
      <c r="G20" s="8"/>
      <c r="H20" s="8" t="s">
        <v>110</v>
      </c>
      <c r="I20" s="8"/>
      <c r="J20" s="8"/>
      <c r="K20" s="8"/>
      <c r="L20" s="8"/>
      <c r="M20" s="8"/>
      <c r="N20" s="8"/>
      <c r="O20" s="8"/>
      <c r="P20" s="8"/>
      <c r="Q20" s="8">
        <v>150</v>
      </c>
      <c r="R20" s="8"/>
      <c r="S20" s="8">
        <v>21.91</v>
      </c>
      <c r="T20" s="8"/>
      <c r="U20" s="8"/>
      <c r="V20" s="8">
        <v>9.08</v>
      </c>
      <c r="W20" s="8"/>
      <c r="X20" s="8"/>
      <c r="Y20" s="8">
        <v>21.82</v>
      </c>
      <c r="Z20" s="8"/>
      <c r="AA20" s="8"/>
      <c r="AB20" s="8">
        <v>256.67</v>
      </c>
      <c r="AC20" s="8"/>
      <c r="AD20" s="8"/>
      <c r="AE20" s="8"/>
      <c r="AF20" s="8"/>
      <c r="AG20" s="8"/>
      <c r="AH20" s="8">
        <v>0.067</v>
      </c>
      <c r="AI20" s="8"/>
      <c r="AJ20" s="8"/>
      <c r="AK20" s="8">
        <v>0.52</v>
      </c>
      <c r="AL20" s="8"/>
      <c r="AM20" s="8"/>
      <c r="AN20" s="8">
        <v>0.067</v>
      </c>
      <c r="AO20" s="8"/>
      <c r="AP20" s="8"/>
      <c r="AQ20" s="8">
        <v>0.045</v>
      </c>
      <c r="AR20" s="8"/>
      <c r="AS20" s="8"/>
      <c r="AT20" s="8">
        <v>183.67</v>
      </c>
      <c r="AU20" s="8"/>
      <c r="AV20" s="8"/>
      <c r="AW20" s="8">
        <v>254.25</v>
      </c>
      <c r="AX20" s="8"/>
      <c r="AY20" s="8"/>
      <c r="AZ20" s="8">
        <v>30.08</v>
      </c>
      <c r="BA20" s="8"/>
      <c r="BB20" s="8"/>
      <c r="BC20" s="8">
        <v>1.01</v>
      </c>
      <c r="BD20" s="8"/>
      <c r="BE20" s="8"/>
    </row>
    <row r="21" spans="6:57" ht="15">
      <c r="F21" s="8">
        <v>901</v>
      </c>
      <c r="G21" s="8"/>
      <c r="H21" s="5" t="s">
        <v>141</v>
      </c>
      <c r="I21" s="6"/>
      <c r="J21" s="6"/>
      <c r="K21" s="6"/>
      <c r="L21" s="6"/>
      <c r="M21" s="6"/>
      <c r="N21" s="6"/>
      <c r="O21" s="6"/>
      <c r="P21" s="7"/>
      <c r="Q21" s="5">
        <v>20</v>
      </c>
      <c r="R21" s="7"/>
      <c r="S21" s="5">
        <v>1.44</v>
      </c>
      <c r="T21" s="6"/>
      <c r="U21" s="7"/>
      <c r="V21" s="5">
        <v>1.7</v>
      </c>
      <c r="W21" s="6"/>
      <c r="X21" s="7"/>
      <c r="Y21" s="5">
        <v>11.1</v>
      </c>
      <c r="Z21" s="6"/>
      <c r="AA21" s="7"/>
      <c r="AB21" s="5">
        <v>65.6</v>
      </c>
      <c r="AC21" s="6"/>
      <c r="AD21" s="6"/>
      <c r="AE21" s="6"/>
      <c r="AF21" s="6"/>
      <c r="AG21" s="7"/>
      <c r="AH21" s="8">
        <v>0.01</v>
      </c>
      <c r="AI21" s="8"/>
      <c r="AJ21" s="8"/>
      <c r="AK21" s="8">
        <v>0.2</v>
      </c>
      <c r="AL21" s="8"/>
      <c r="AM21" s="8"/>
      <c r="AN21" s="8">
        <v>9.4</v>
      </c>
      <c r="AO21" s="8"/>
      <c r="AP21" s="8"/>
      <c r="AQ21" s="8">
        <v>0.05</v>
      </c>
      <c r="AR21" s="8"/>
      <c r="AS21" s="8"/>
      <c r="AT21" s="8">
        <v>61.4</v>
      </c>
      <c r="AU21" s="8"/>
      <c r="AV21" s="8"/>
      <c r="AW21" s="8">
        <v>43.8</v>
      </c>
      <c r="AX21" s="8"/>
      <c r="AY21" s="8"/>
      <c r="AZ21" s="8">
        <v>6.8</v>
      </c>
      <c r="BA21" s="8"/>
      <c r="BB21" s="8"/>
      <c r="BC21" s="8">
        <v>0.04</v>
      </c>
      <c r="BD21" s="8"/>
      <c r="BE21" s="8"/>
    </row>
    <row r="22" spans="6:57" ht="15">
      <c r="F22" s="8">
        <v>272</v>
      </c>
      <c r="G22" s="8"/>
      <c r="H22" s="8" t="s">
        <v>114</v>
      </c>
      <c r="I22" s="8"/>
      <c r="J22" s="8"/>
      <c r="K22" s="8"/>
      <c r="L22" s="8"/>
      <c r="M22" s="8"/>
      <c r="N22" s="8"/>
      <c r="O22" s="8"/>
      <c r="P22" s="8"/>
      <c r="Q22" s="8">
        <v>200</v>
      </c>
      <c r="R22" s="8"/>
      <c r="S22" s="8">
        <v>5.6</v>
      </c>
      <c r="T22" s="8"/>
      <c r="U22" s="8"/>
      <c r="V22" s="8">
        <v>6.38</v>
      </c>
      <c r="W22" s="8"/>
      <c r="X22" s="8"/>
      <c r="Y22" s="8">
        <v>8.18</v>
      </c>
      <c r="Z22" s="8"/>
      <c r="AA22" s="8"/>
      <c r="AB22" s="8">
        <v>112.52</v>
      </c>
      <c r="AC22" s="8"/>
      <c r="AD22" s="8"/>
      <c r="AE22" s="8"/>
      <c r="AF22" s="8"/>
      <c r="AG22" s="8"/>
      <c r="AH22" s="8">
        <v>0.08</v>
      </c>
      <c r="AI22" s="8"/>
      <c r="AJ22" s="8"/>
      <c r="AK22" s="8">
        <v>1.4</v>
      </c>
      <c r="AL22" s="8"/>
      <c r="AM22" s="8"/>
      <c r="AN22" s="8">
        <v>0.04</v>
      </c>
      <c r="AO22" s="8"/>
      <c r="AP22" s="8"/>
      <c r="AQ22" s="8">
        <v>0</v>
      </c>
      <c r="AR22" s="8"/>
      <c r="AS22" s="8"/>
      <c r="AT22" s="8">
        <v>240.01</v>
      </c>
      <c r="AU22" s="8"/>
      <c r="AV22" s="8"/>
      <c r="AW22" s="8">
        <v>180.01</v>
      </c>
      <c r="AX22" s="8"/>
      <c r="AY22" s="8"/>
      <c r="AZ22" s="8">
        <v>28</v>
      </c>
      <c r="BA22" s="8"/>
      <c r="BB22" s="8"/>
      <c r="BC22" s="8">
        <v>0.2</v>
      </c>
      <c r="BD22" s="8"/>
      <c r="BE22" s="8"/>
    </row>
    <row r="23" spans="6:57" ht="15">
      <c r="F23" s="10" t="s">
        <v>24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9">
        <f>S20+S21+S22</f>
        <v>28.950000000000003</v>
      </c>
      <c r="T23" s="9"/>
      <c r="U23" s="9"/>
      <c r="V23" s="9">
        <f>V20+V21+V22</f>
        <v>17.16</v>
      </c>
      <c r="W23" s="9"/>
      <c r="X23" s="9"/>
      <c r="Y23" s="9">
        <f>Y20+Y21+Y22</f>
        <v>41.1</v>
      </c>
      <c r="Z23" s="9"/>
      <c r="AA23" s="9"/>
      <c r="AB23" s="9">
        <f>AB20+AB21+AB22</f>
        <v>434.78999999999996</v>
      </c>
      <c r="AC23" s="9"/>
      <c r="AD23" s="9"/>
      <c r="AE23" s="9"/>
      <c r="AF23" s="9"/>
      <c r="AG23" s="9"/>
      <c r="AH23" s="9">
        <f>AH20+AH21+AH22</f>
        <v>0.157</v>
      </c>
      <c r="AI23" s="9"/>
      <c r="AJ23" s="9"/>
      <c r="AK23" s="9">
        <f>AK20+AK21+AK22</f>
        <v>2.12</v>
      </c>
      <c r="AL23" s="9"/>
      <c r="AM23" s="9"/>
      <c r="AN23" s="9">
        <f>AN20+AN21+AN22</f>
        <v>9.507</v>
      </c>
      <c r="AO23" s="9"/>
      <c r="AP23" s="9"/>
      <c r="AQ23" s="9">
        <f>SUM(AQ20:AS22)</f>
        <v>0.095</v>
      </c>
      <c r="AR23" s="9"/>
      <c r="AS23" s="9"/>
      <c r="AT23" s="9">
        <f>AT20+AT21+AT22</f>
        <v>485.08</v>
      </c>
      <c r="AU23" s="9"/>
      <c r="AV23" s="9"/>
      <c r="AW23" s="9">
        <f>AW20+AW21+AW22</f>
        <v>478.06</v>
      </c>
      <c r="AX23" s="9"/>
      <c r="AY23" s="9"/>
      <c r="AZ23" s="9">
        <f>AZ20+AZ21+AZ22</f>
        <v>64.88</v>
      </c>
      <c r="BA23" s="9"/>
      <c r="BB23" s="9"/>
      <c r="BC23" s="9">
        <f>BC20+BC21+BC22</f>
        <v>1.25</v>
      </c>
      <c r="BD23" s="9"/>
      <c r="BE23" s="9"/>
    </row>
    <row r="24" spans="6:57" ht="15">
      <c r="F24" s="11" t="s">
        <v>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6:57" ht="15">
      <c r="F25" s="5">
        <v>28</v>
      </c>
      <c r="G25" s="7"/>
      <c r="H25" s="8" t="s">
        <v>159</v>
      </c>
      <c r="I25" s="8"/>
      <c r="J25" s="8"/>
      <c r="K25" s="8"/>
      <c r="L25" s="8"/>
      <c r="M25" s="8"/>
      <c r="N25" s="8"/>
      <c r="O25" s="8"/>
      <c r="P25" s="8"/>
      <c r="Q25" s="31">
        <v>100</v>
      </c>
      <c r="R25" s="31"/>
      <c r="S25" s="8">
        <v>1.4</v>
      </c>
      <c r="T25" s="8"/>
      <c r="U25" s="8"/>
      <c r="V25" s="8">
        <v>10.08</v>
      </c>
      <c r="W25" s="8"/>
      <c r="X25" s="8"/>
      <c r="Y25" s="8">
        <v>9.22</v>
      </c>
      <c r="Z25" s="8"/>
      <c r="AA25" s="8"/>
      <c r="AB25" s="8">
        <v>133.28</v>
      </c>
      <c r="AC25" s="8"/>
      <c r="AD25" s="8"/>
      <c r="AE25" s="8"/>
      <c r="AF25" s="8"/>
      <c r="AG25" s="8"/>
      <c r="AH25" s="8">
        <v>0.01</v>
      </c>
      <c r="AI25" s="8"/>
      <c r="AJ25" s="8"/>
      <c r="AK25" s="8">
        <v>1.85</v>
      </c>
      <c r="AL25" s="8"/>
      <c r="AM25" s="8"/>
      <c r="AN25" s="8">
        <v>0</v>
      </c>
      <c r="AO25" s="8"/>
      <c r="AP25" s="8"/>
      <c r="AQ25" s="8">
        <v>4.49</v>
      </c>
      <c r="AR25" s="8"/>
      <c r="AS25" s="8"/>
      <c r="AT25" s="8">
        <v>30.87</v>
      </c>
      <c r="AU25" s="8"/>
      <c r="AV25" s="8"/>
      <c r="AW25" s="8">
        <v>35.53</v>
      </c>
      <c r="AX25" s="8"/>
      <c r="AY25" s="8"/>
      <c r="AZ25" s="8">
        <v>17.97</v>
      </c>
      <c r="BA25" s="8"/>
      <c r="BB25" s="8"/>
      <c r="BC25" s="8">
        <v>1.14</v>
      </c>
      <c r="BD25" s="8"/>
      <c r="BE25" s="8"/>
    </row>
    <row r="26" spans="6:57" ht="15">
      <c r="F26" s="8">
        <v>45</v>
      </c>
      <c r="G26" s="8"/>
      <c r="H26" s="8" t="s">
        <v>45</v>
      </c>
      <c r="I26" s="8"/>
      <c r="J26" s="8"/>
      <c r="K26" s="8"/>
      <c r="L26" s="8"/>
      <c r="M26" s="8"/>
      <c r="N26" s="8"/>
      <c r="O26" s="8"/>
      <c r="P26" s="8"/>
      <c r="Q26" s="8">
        <v>200</v>
      </c>
      <c r="R26" s="8"/>
      <c r="S26" s="8">
        <v>1.87</v>
      </c>
      <c r="T26" s="8"/>
      <c r="U26" s="8"/>
      <c r="V26" s="8">
        <v>3.11</v>
      </c>
      <c r="W26" s="8"/>
      <c r="X26" s="8"/>
      <c r="Y26" s="8">
        <v>10.89</v>
      </c>
      <c r="Z26" s="8"/>
      <c r="AA26" s="8"/>
      <c r="AB26" s="8">
        <v>79</v>
      </c>
      <c r="AC26" s="8"/>
      <c r="AD26" s="8"/>
      <c r="AE26" s="8"/>
      <c r="AF26" s="8"/>
      <c r="AG26" s="8"/>
      <c r="AH26" s="8">
        <v>0.08</v>
      </c>
      <c r="AI26" s="8"/>
      <c r="AJ26" s="8"/>
      <c r="AK26" s="8">
        <v>6.73</v>
      </c>
      <c r="AL26" s="8"/>
      <c r="AM26" s="8"/>
      <c r="AN26" s="8">
        <v>0.19</v>
      </c>
      <c r="AO26" s="8"/>
      <c r="AP26" s="8"/>
      <c r="AQ26" s="8">
        <v>0.11</v>
      </c>
      <c r="AR26" s="8"/>
      <c r="AS26" s="8"/>
      <c r="AT26" s="8">
        <v>14.74</v>
      </c>
      <c r="AU26" s="8"/>
      <c r="AV26" s="8"/>
      <c r="AW26" s="8">
        <v>47.3</v>
      </c>
      <c r="AX26" s="8"/>
      <c r="AY26" s="8"/>
      <c r="AZ26" s="8">
        <v>18.02</v>
      </c>
      <c r="BA26" s="8"/>
      <c r="BB26" s="8"/>
      <c r="BC26" s="8">
        <v>0.64</v>
      </c>
      <c r="BD26" s="8"/>
      <c r="BE26" s="8"/>
    </row>
    <row r="27" spans="6:57" ht="15">
      <c r="F27" s="8">
        <v>161</v>
      </c>
      <c r="G27" s="8"/>
      <c r="H27" s="8" t="s">
        <v>132</v>
      </c>
      <c r="I27" s="8"/>
      <c r="J27" s="8"/>
      <c r="K27" s="8"/>
      <c r="L27" s="8"/>
      <c r="M27" s="8"/>
      <c r="N27" s="8"/>
      <c r="O27" s="8"/>
      <c r="P27" s="8"/>
      <c r="Q27" s="8">
        <v>80</v>
      </c>
      <c r="R27" s="8"/>
      <c r="S27" s="8">
        <v>11.05</v>
      </c>
      <c r="T27" s="8"/>
      <c r="U27" s="8"/>
      <c r="V27" s="8">
        <v>2.05</v>
      </c>
      <c r="W27" s="8"/>
      <c r="X27" s="8"/>
      <c r="Y27" s="8">
        <v>7.24</v>
      </c>
      <c r="Z27" s="8"/>
      <c r="AA27" s="8"/>
      <c r="AB27" s="8">
        <v>91.65</v>
      </c>
      <c r="AC27" s="8"/>
      <c r="AD27" s="8"/>
      <c r="AE27" s="8"/>
      <c r="AF27" s="8"/>
      <c r="AG27" s="8"/>
      <c r="AH27" s="8">
        <v>0.085</v>
      </c>
      <c r="AI27" s="8"/>
      <c r="AJ27" s="8"/>
      <c r="AK27" s="8">
        <v>0.43</v>
      </c>
      <c r="AL27" s="8"/>
      <c r="AM27" s="8"/>
      <c r="AN27" s="8">
        <v>0.053</v>
      </c>
      <c r="AO27" s="8"/>
      <c r="AP27" s="8"/>
      <c r="AQ27" s="8">
        <v>0.81</v>
      </c>
      <c r="AR27" s="8"/>
      <c r="AS27" s="8"/>
      <c r="AT27" s="8">
        <v>34.91</v>
      </c>
      <c r="AU27" s="8"/>
      <c r="AV27" s="8"/>
      <c r="AW27" s="8">
        <v>157.3</v>
      </c>
      <c r="AX27" s="8"/>
      <c r="AY27" s="8"/>
      <c r="AZ27" s="8">
        <v>24.5</v>
      </c>
      <c r="BA27" s="8"/>
      <c r="BB27" s="8"/>
      <c r="BC27" s="8">
        <v>0.7</v>
      </c>
      <c r="BD27" s="8"/>
      <c r="BE27" s="8"/>
    </row>
    <row r="28" spans="6:57" ht="15">
      <c r="F28" s="8">
        <v>241</v>
      </c>
      <c r="G28" s="8"/>
      <c r="H28" s="8" t="s">
        <v>48</v>
      </c>
      <c r="I28" s="8"/>
      <c r="J28" s="8"/>
      <c r="K28" s="8"/>
      <c r="L28" s="8"/>
      <c r="M28" s="8"/>
      <c r="N28" s="8"/>
      <c r="O28" s="8"/>
      <c r="P28" s="8"/>
      <c r="Q28" s="8">
        <v>150</v>
      </c>
      <c r="R28" s="8"/>
      <c r="S28" s="8">
        <v>3.19</v>
      </c>
      <c r="T28" s="8"/>
      <c r="U28" s="8"/>
      <c r="V28" s="8">
        <v>6.06</v>
      </c>
      <c r="W28" s="8"/>
      <c r="X28" s="8"/>
      <c r="Y28" s="8">
        <v>23.29</v>
      </c>
      <c r="Z28" s="8"/>
      <c r="AA28" s="8"/>
      <c r="AB28" s="8">
        <v>160.45</v>
      </c>
      <c r="AC28" s="8"/>
      <c r="AD28" s="8"/>
      <c r="AE28" s="8"/>
      <c r="AF28" s="8"/>
      <c r="AG28" s="8"/>
      <c r="AH28" s="8">
        <v>0.14</v>
      </c>
      <c r="AI28" s="8"/>
      <c r="AJ28" s="8"/>
      <c r="AK28" s="8">
        <v>5.39</v>
      </c>
      <c r="AL28" s="8"/>
      <c r="AM28" s="8"/>
      <c r="AN28" s="8">
        <v>0.045</v>
      </c>
      <c r="AO28" s="8"/>
      <c r="AP28" s="8"/>
      <c r="AQ28" s="8">
        <v>0.2</v>
      </c>
      <c r="AR28" s="8"/>
      <c r="AS28" s="8"/>
      <c r="AT28" s="8">
        <v>39.96</v>
      </c>
      <c r="AU28" s="8"/>
      <c r="AV28" s="8"/>
      <c r="AW28" s="8">
        <v>88.05</v>
      </c>
      <c r="AX28" s="8"/>
      <c r="AY28" s="8"/>
      <c r="AZ28" s="8">
        <v>27.82</v>
      </c>
      <c r="BA28" s="8"/>
      <c r="BB28" s="8"/>
      <c r="BC28" s="8">
        <v>1</v>
      </c>
      <c r="BD28" s="8"/>
      <c r="BE28" s="8"/>
    </row>
    <row r="29" spans="6:57" ht="15">
      <c r="F29" s="5">
        <v>283</v>
      </c>
      <c r="G29" s="7"/>
      <c r="H29" s="8" t="s">
        <v>157</v>
      </c>
      <c r="I29" s="8"/>
      <c r="J29" s="8"/>
      <c r="K29" s="8"/>
      <c r="L29" s="8"/>
      <c r="M29" s="8"/>
      <c r="N29" s="8"/>
      <c r="O29" s="8"/>
      <c r="P29" s="8"/>
      <c r="Q29" s="8">
        <v>200</v>
      </c>
      <c r="R29" s="8"/>
      <c r="S29" s="8">
        <v>0.56</v>
      </c>
      <c r="T29" s="8"/>
      <c r="U29" s="8"/>
      <c r="V29" s="8">
        <v>0</v>
      </c>
      <c r="W29" s="8"/>
      <c r="X29" s="8"/>
      <c r="Y29" s="8">
        <v>27.89</v>
      </c>
      <c r="Z29" s="8"/>
      <c r="AA29" s="8"/>
      <c r="AB29" s="8">
        <v>113.79</v>
      </c>
      <c r="AC29" s="8"/>
      <c r="AD29" s="8"/>
      <c r="AE29" s="8"/>
      <c r="AF29" s="8"/>
      <c r="AG29" s="8"/>
      <c r="AH29" s="8">
        <v>0.03</v>
      </c>
      <c r="AI29" s="8"/>
      <c r="AJ29" s="8"/>
      <c r="AK29" s="8">
        <v>1.22</v>
      </c>
      <c r="AL29" s="8"/>
      <c r="AM29" s="8"/>
      <c r="AN29" s="8">
        <v>0.18</v>
      </c>
      <c r="AO29" s="8"/>
      <c r="AP29" s="8"/>
      <c r="AQ29" s="8">
        <v>1.68</v>
      </c>
      <c r="AR29" s="8"/>
      <c r="AS29" s="8"/>
      <c r="AT29" s="8">
        <v>4.5</v>
      </c>
      <c r="AU29" s="8"/>
      <c r="AV29" s="8"/>
      <c r="AW29" s="8">
        <v>44.53</v>
      </c>
      <c r="AX29" s="8"/>
      <c r="AY29" s="8"/>
      <c r="AZ29" s="8">
        <v>32.03</v>
      </c>
      <c r="BA29" s="8"/>
      <c r="BB29" s="8"/>
      <c r="BC29" s="8">
        <v>1.02</v>
      </c>
      <c r="BD29" s="8"/>
      <c r="BE29" s="8"/>
    </row>
    <row r="30" spans="6:57" ht="15">
      <c r="F30" s="5">
        <v>481</v>
      </c>
      <c r="G30" s="7"/>
      <c r="H30" s="5" t="s">
        <v>152</v>
      </c>
      <c r="I30" s="6"/>
      <c r="J30" s="6"/>
      <c r="K30" s="6"/>
      <c r="L30" s="6"/>
      <c r="M30" s="6"/>
      <c r="N30" s="6"/>
      <c r="O30" s="6"/>
      <c r="P30" s="7"/>
      <c r="Q30" s="5">
        <v>40</v>
      </c>
      <c r="R30" s="7"/>
      <c r="S30" s="5">
        <v>2.92</v>
      </c>
      <c r="T30" s="6"/>
      <c r="U30" s="7"/>
      <c r="V30" s="5">
        <v>0.36</v>
      </c>
      <c r="W30" s="6"/>
      <c r="X30" s="7"/>
      <c r="Y30" s="5">
        <v>16.6</v>
      </c>
      <c r="Z30" s="6"/>
      <c r="AA30" s="7"/>
      <c r="AB30" s="5">
        <v>75.6</v>
      </c>
      <c r="AC30" s="6"/>
      <c r="AD30" s="6"/>
      <c r="AE30" s="6"/>
      <c r="AF30" s="6"/>
      <c r="AG30" s="7"/>
      <c r="AH30" s="5">
        <v>0.08</v>
      </c>
      <c r="AI30" s="6"/>
      <c r="AJ30" s="7"/>
      <c r="AK30" s="5">
        <v>0</v>
      </c>
      <c r="AL30" s="6"/>
      <c r="AM30" s="7"/>
      <c r="AN30" s="5">
        <v>0</v>
      </c>
      <c r="AO30" s="6"/>
      <c r="AP30" s="7"/>
      <c r="AQ30" s="5">
        <v>0.8</v>
      </c>
      <c r="AR30" s="6"/>
      <c r="AS30" s="7"/>
      <c r="AT30" s="5">
        <v>16.53</v>
      </c>
      <c r="AU30" s="6"/>
      <c r="AV30" s="7"/>
      <c r="AW30" s="5">
        <v>63.2</v>
      </c>
      <c r="AX30" s="6"/>
      <c r="AY30" s="7"/>
      <c r="AZ30" s="5">
        <v>11.46</v>
      </c>
      <c r="BA30" s="6"/>
      <c r="BB30" s="7"/>
      <c r="BC30" s="5">
        <v>0.34</v>
      </c>
      <c r="BD30" s="6"/>
      <c r="BE30" s="7"/>
    </row>
    <row r="31" spans="6:57" ht="15">
      <c r="F31" s="5">
        <v>482</v>
      </c>
      <c r="G31" s="7"/>
      <c r="H31" s="5" t="s">
        <v>21</v>
      </c>
      <c r="I31" s="6"/>
      <c r="J31" s="6"/>
      <c r="K31" s="6"/>
      <c r="L31" s="6"/>
      <c r="M31" s="6"/>
      <c r="N31" s="6"/>
      <c r="O31" s="6"/>
      <c r="P31" s="7"/>
      <c r="Q31" s="5">
        <v>75</v>
      </c>
      <c r="R31" s="7"/>
      <c r="S31" s="5">
        <v>5.7</v>
      </c>
      <c r="T31" s="6"/>
      <c r="U31" s="7"/>
      <c r="V31" s="5">
        <v>0.68</v>
      </c>
      <c r="W31" s="6"/>
      <c r="X31" s="7"/>
      <c r="Y31" s="5">
        <v>30.75</v>
      </c>
      <c r="Z31" s="6"/>
      <c r="AA31" s="7"/>
      <c r="AB31" s="5">
        <v>173.25</v>
      </c>
      <c r="AC31" s="6"/>
      <c r="AD31" s="6"/>
      <c r="AE31" s="6"/>
      <c r="AF31" s="6"/>
      <c r="AG31" s="7"/>
      <c r="AH31" s="5">
        <v>0.15</v>
      </c>
      <c r="AI31" s="6"/>
      <c r="AJ31" s="7"/>
      <c r="AK31" s="5">
        <v>0</v>
      </c>
      <c r="AL31" s="6"/>
      <c r="AM31" s="7"/>
      <c r="AN31" s="5">
        <v>0</v>
      </c>
      <c r="AO31" s="6"/>
      <c r="AP31" s="7"/>
      <c r="AQ31" s="5">
        <v>1.58</v>
      </c>
      <c r="AR31" s="6"/>
      <c r="AS31" s="7"/>
      <c r="AT31" s="5">
        <v>33</v>
      </c>
      <c r="AU31" s="6"/>
      <c r="AV31" s="7"/>
      <c r="AW31" s="5">
        <v>176.53</v>
      </c>
      <c r="AX31" s="6"/>
      <c r="AY31" s="7"/>
      <c r="AZ31" s="5">
        <v>20.25</v>
      </c>
      <c r="BA31" s="6"/>
      <c r="BB31" s="7"/>
      <c r="BC31" s="5">
        <v>0.9</v>
      </c>
      <c r="BD31" s="6"/>
      <c r="BE31" s="7"/>
    </row>
    <row r="32" spans="6:57" ht="15.75" thickBot="1">
      <c r="F32" s="10" t="s">
        <v>24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9">
        <f>S25+S26+S27+S28+S30+S31</f>
        <v>26.13</v>
      </c>
      <c r="T32" s="9"/>
      <c r="U32" s="9"/>
      <c r="V32" s="9">
        <f>V25+V26+V27+V28+V30+V31</f>
        <v>22.339999999999996</v>
      </c>
      <c r="W32" s="9"/>
      <c r="X32" s="9"/>
      <c r="Y32" s="9">
        <f>Y25+Y26+Y27+Y28+Y29+Y30+Y31</f>
        <v>125.88</v>
      </c>
      <c r="Z32" s="9"/>
      <c r="AA32" s="9"/>
      <c r="AB32" s="9">
        <f>AB25+AB26+AB27+AB28+AB29+AB30+AB31</f>
        <v>827.02</v>
      </c>
      <c r="AC32" s="9"/>
      <c r="AD32" s="9"/>
      <c r="AE32" s="9"/>
      <c r="AF32" s="9"/>
      <c r="AG32" s="9"/>
      <c r="AH32" s="9">
        <f>AH25+AH26+AH27+AH28+AH29+AH30+AH31</f>
        <v>0.575</v>
      </c>
      <c r="AI32" s="9"/>
      <c r="AJ32" s="9"/>
      <c r="AK32" s="9">
        <f>AK25+AK26+AK27+AK29</f>
        <v>10.23</v>
      </c>
      <c r="AL32" s="9"/>
      <c r="AM32" s="9"/>
      <c r="AN32" s="9">
        <f>AN26+AN27+AN28+AN29</f>
        <v>0.46799999999999997</v>
      </c>
      <c r="AO32" s="9"/>
      <c r="AP32" s="9"/>
      <c r="AQ32" s="9">
        <f>AQ25+AQ26+AQ27+AQ28+AQ29+AQ30+AQ31</f>
        <v>9.67</v>
      </c>
      <c r="AR32" s="9"/>
      <c r="AS32" s="9"/>
      <c r="AT32" s="9">
        <f>AT25+AT26+AT27+AT28+AT29+AT30+AT31</f>
        <v>174.51</v>
      </c>
      <c r="AU32" s="9"/>
      <c r="AV32" s="9"/>
      <c r="AW32" s="9">
        <f>AW25+AW26+AW27+AW28+AW29+AW30+AW31</f>
        <v>612.44</v>
      </c>
      <c r="AX32" s="9"/>
      <c r="AY32" s="9"/>
      <c r="AZ32" s="9">
        <f>AZ25+AZ26+AZ27+AZ28+AZ29+AZ30+AZ31</f>
        <v>152.05</v>
      </c>
      <c r="BA32" s="9"/>
      <c r="BB32" s="9"/>
      <c r="BC32" s="9">
        <f>BC25+BC26+BC27+BC28+BC29+BC30+BC31</f>
        <v>5.74</v>
      </c>
      <c r="BD32" s="9"/>
      <c r="BE32" s="9"/>
    </row>
    <row r="33" spans="6:57" ht="15" hidden="1">
      <c r="F33" s="11" t="s">
        <v>29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</row>
    <row r="34" spans="6:57" ht="15" hidden="1">
      <c r="F34" s="8">
        <v>1</v>
      </c>
      <c r="G34" s="8"/>
      <c r="H34" s="8" t="s">
        <v>59</v>
      </c>
      <c r="I34" s="8"/>
      <c r="J34" s="8"/>
      <c r="K34" s="8"/>
      <c r="L34" s="8"/>
      <c r="M34" s="8"/>
      <c r="N34" s="8"/>
      <c r="O34" s="8"/>
      <c r="P34" s="8"/>
      <c r="Q34" s="8" t="s">
        <v>97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6:57" ht="15" hidden="1">
      <c r="F35" s="5">
        <v>2</v>
      </c>
      <c r="G35" s="7"/>
      <c r="H35" s="8" t="s">
        <v>47</v>
      </c>
      <c r="I35" s="8"/>
      <c r="J35" s="8"/>
      <c r="K35" s="8"/>
      <c r="L35" s="8"/>
      <c r="M35" s="8"/>
      <c r="N35" s="8"/>
      <c r="O35" s="8"/>
      <c r="P35" s="8"/>
      <c r="Q35" s="8">
        <v>150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6:57" ht="15" hidden="1">
      <c r="F36" s="8">
        <v>3</v>
      </c>
      <c r="G36" s="8"/>
      <c r="H36" s="8" t="s">
        <v>20</v>
      </c>
      <c r="I36" s="8"/>
      <c r="J36" s="8"/>
      <c r="K36" s="8"/>
      <c r="L36" s="8"/>
      <c r="M36" s="8"/>
      <c r="N36" s="8"/>
      <c r="O36" s="8"/>
      <c r="P36" s="8"/>
      <c r="Q36" s="8">
        <v>40</v>
      </c>
      <c r="R36" s="8"/>
      <c r="S36" s="8"/>
      <c r="T36" s="8"/>
      <c r="U36" s="8"/>
      <c r="V36" s="8"/>
      <c r="W36" s="8"/>
      <c r="X36" s="8"/>
      <c r="Y36" s="5"/>
      <c r="Z36" s="6"/>
      <c r="AA36" s="7"/>
      <c r="AB36" s="5"/>
      <c r="AC36" s="6"/>
      <c r="AD36" s="6"/>
      <c r="AE36" s="6"/>
      <c r="AF36" s="6"/>
      <c r="AG36" s="7"/>
      <c r="AH36" s="5"/>
      <c r="AI36" s="6"/>
      <c r="AJ36" s="7"/>
      <c r="AK36" s="5"/>
      <c r="AL36" s="6"/>
      <c r="AM36" s="7"/>
      <c r="AN36" s="5"/>
      <c r="AO36" s="6"/>
      <c r="AP36" s="7"/>
      <c r="AQ36" s="5"/>
      <c r="AR36" s="6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6:57" ht="15" hidden="1">
      <c r="F37" s="5">
        <v>4</v>
      </c>
      <c r="G37" s="7"/>
      <c r="H37" s="8" t="s">
        <v>21</v>
      </c>
      <c r="I37" s="8"/>
      <c r="J37" s="8"/>
      <c r="K37" s="8"/>
      <c r="L37" s="8"/>
      <c r="M37" s="8"/>
      <c r="N37" s="8"/>
      <c r="O37" s="8"/>
      <c r="P37" s="8"/>
      <c r="Q37" s="8">
        <v>75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6:57" ht="15" hidden="1">
      <c r="F38" s="8">
        <v>5</v>
      </c>
      <c r="G38" s="8"/>
      <c r="H38" s="8" t="s">
        <v>37</v>
      </c>
      <c r="I38" s="8"/>
      <c r="J38" s="8"/>
      <c r="K38" s="8"/>
      <c r="L38" s="8"/>
      <c r="M38" s="8"/>
      <c r="N38" s="8"/>
      <c r="O38" s="8"/>
      <c r="P38" s="8"/>
      <c r="Q38" s="8">
        <v>20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6:57" ht="15" hidden="1">
      <c r="F39" s="5">
        <v>6</v>
      </c>
      <c r="G39" s="7"/>
      <c r="H39" s="8" t="s">
        <v>32</v>
      </c>
      <c r="I39" s="8"/>
      <c r="J39" s="8"/>
      <c r="K39" s="8"/>
      <c r="L39" s="8"/>
      <c r="M39" s="8"/>
      <c r="N39" s="8"/>
      <c r="O39" s="8"/>
      <c r="P39" s="8"/>
      <c r="Q39" s="8" t="s">
        <v>92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6:57" ht="15" hidden="1">
      <c r="F40" s="10" t="s">
        <v>24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6:57" ht="15" hidden="1">
      <c r="F41" s="11" t="s">
        <v>33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</row>
    <row r="42" spans="6:57" ht="15" hidden="1">
      <c r="F42" s="8">
        <v>1</v>
      </c>
      <c r="G42" s="8"/>
      <c r="H42" s="5" t="s">
        <v>34</v>
      </c>
      <c r="I42" s="6"/>
      <c r="J42" s="6"/>
      <c r="K42" s="6"/>
      <c r="L42" s="6"/>
      <c r="M42" s="6"/>
      <c r="N42" s="6"/>
      <c r="O42" s="6"/>
      <c r="P42" s="7"/>
      <c r="Q42" s="5">
        <v>200</v>
      </c>
      <c r="R42" s="7"/>
      <c r="S42" s="5"/>
      <c r="T42" s="6"/>
      <c r="U42" s="7"/>
      <c r="V42" s="5"/>
      <c r="W42" s="6"/>
      <c r="X42" s="7"/>
      <c r="Y42" s="5"/>
      <c r="Z42" s="6"/>
      <c r="AA42" s="7"/>
      <c r="AB42" s="5"/>
      <c r="AC42" s="6"/>
      <c r="AD42" s="6"/>
      <c r="AE42" s="6"/>
      <c r="AF42" s="6"/>
      <c r="AG42" s="7"/>
      <c r="AH42" s="5"/>
      <c r="AI42" s="6"/>
      <c r="AJ42" s="7"/>
      <c r="AK42" s="5"/>
      <c r="AL42" s="6"/>
      <c r="AM42" s="7"/>
      <c r="AN42" s="5"/>
      <c r="AO42" s="6"/>
      <c r="AP42" s="7"/>
      <c r="AQ42" s="5"/>
      <c r="AR42" s="6"/>
      <c r="AS42" s="7"/>
      <c r="AT42" s="5"/>
      <c r="AU42" s="6"/>
      <c r="AV42" s="7"/>
      <c r="AW42" s="5"/>
      <c r="AX42" s="6"/>
      <c r="AY42" s="7"/>
      <c r="AZ42" s="5"/>
      <c r="BA42" s="6"/>
      <c r="BB42" s="7"/>
      <c r="BC42" s="5"/>
      <c r="BD42" s="6"/>
      <c r="BE42" s="7"/>
    </row>
    <row r="43" spans="6:57" ht="15.75" hidden="1" thickBot="1">
      <c r="F43" s="17" t="s">
        <v>24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</row>
    <row r="44" spans="6:57" ht="15.75" thickBot="1">
      <c r="F44" s="22" t="s">
        <v>35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19">
        <f>S18+S32+S23+S40+S43</f>
        <v>55.08</v>
      </c>
      <c r="T44" s="20"/>
      <c r="U44" s="21"/>
      <c r="V44" s="19">
        <f>V43+V40+V23+V32+V18</f>
        <v>39.5</v>
      </c>
      <c r="W44" s="20"/>
      <c r="X44" s="21"/>
      <c r="Y44" s="19">
        <f>Y43+Y40+Y23+Y32+Y18</f>
        <v>166.98</v>
      </c>
      <c r="Z44" s="20"/>
      <c r="AA44" s="21"/>
      <c r="AB44" s="19">
        <f>AB43+AB40+AB23+AB32+AB18</f>
        <v>1261.81</v>
      </c>
      <c r="AC44" s="20"/>
      <c r="AD44" s="20"/>
      <c r="AE44" s="20"/>
      <c r="AF44" s="20"/>
      <c r="AG44" s="21"/>
      <c r="AH44" s="19">
        <f>AH43+AH40+AH23+AH32+AH18</f>
        <v>0.732</v>
      </c>
      <c r="AI44" s="20"/>
      <c r="AJ44" s="21"/>
      <c r="AK44" s="19">
        <f>AK43+AK40+AK23+AK32+AK18</f>
        <v>12.350000000000001</v>
      </c>
      <c r="AL44" s="20"/>
      <c r="AM44" s="21"/>
      <c r="AN44" s="19">
        <f>AN43+AN40+AN23+AN32+AN18</f>
        <v>9.975</v>
      </c>
      <c r="AO44" s="20"/>
      <c r="AP44" s="21"/>
      <c r="AQ44" s="19">
        <f>AQ43+AQ40+AQ23+AQ32+AQ18</f>
        <v>9.765</v>
      </c>
      <c r="AR44" s="20"/>
      <c r="AS44" s="21"/>
      <c r="AT44" s="19">
        <f>AT43+AT40+AT23+AT32+AT18</f>
        <v>659.5899999999999</v>
      </c>
      <c r="AU44" s="20"/>
      <c r="AV44" s="21"/>
      <c r="AW44" s="19">
        <f>AW43+AW40+AW23+AW32+AW18</f>
        <v>1090.5</v>
      </c>
      <c r="AX44" s="20"/>
      <c r="AY44" s="21"/>
      <c r="AZ44" s="19">
        <f>AZ43+AZ40+AZ23+AZ32+AZ18</f>
        <v>216.93</v>
      </c>
      <c r="BA44" s="20"/>
      <c r="BB44" s="21"/>
      <c r="BC44" s="19">
        <f>BC43+BC40+BC23+BC32+BC18</f>
        <v>6.99</v>
      </c>
      <c r="BD44" s="20"/>
      <c r="BE44" s="21"/>
    </row>
  </sheetData>
  <sheetProtection/>
  <mergeCells count="462">
    <mergeCell ref="V31:X31"/>
    <mergeCell ref="AK31:AM31"/>
    <mergeCell ref="AH31:AJ31"/>
    <mergeCell ref="AB31:AG31"/>
    <mergeCell ref="Y31:AA31"/>
    <mergeCell ref="AZ26:BB26"/>
    <mergeCell ref="BC26:BE26"/>
    <mergeCell ref="AW31:AY31"/>
    <mergeCell ref="AT31:AV31"/>
    <mergeCell ref="AQ31:AS31"/>
    <mergeCell ref="AN31:AP31"/>
    <mergeCell ref="AN26:AP26"/>
    <mergeCell ref="AQ26:AS26"/>
    <mergeCell ref="F5:BE6"/>
    <mergeCell ref="BC29:BE29"/>
    <mergeCell ref="AQ29:AS29"/>
    <mergeCell ref="AT29:AV29"/>
    <mergeCell ref="AW29:AY29"/>
    <mergeCell ref="AZ29:BB29"/>
    <mergeCell ref="AT26:AV26"/>
    <mergeCell ref="AW26:AY26"/>
    <mergeCell ref="F26:G26"/>
    <mergeCell ref="H26:P26"/>
    <mergeCell ref="Q26:R26"/>
    <mergeCell ref="S26:U26"/>
    <mergeCell ref="AH26:AJ26"/>
    <mergeCell ref="AK26:AM26"/>
    <mergeCell ref="AN39:AP39"/>
    <mergeCell ref="AQ39:AS39"/>
    <mergeCell ref="AT39:AV39"/>
    <mergeCell ref="AW39:AY39"/>
    <mergeCell ref="AK39:AM39"/>
    <mergeCell ref="AB40:AG40"/>
    <mergeCell ref="AH40:AJ40"/>
    <mergeCell ref="AK40:AM40"/>
    <mergeCell ref="AB39:AG39"/>
    <mergeCell ref="AH39:AJ39"/>
    <mergeCell ref="AZ39:BB39"/>
    <mergeCell ref="AT36:AV36"/>
    <mergeCell ref="AW36:AY36"/>
    <mergeCell ref="AZ36:BB36"/>
    <mergeCell ref="AT38:AV38"/>
    <mergeCell ref="AW38:AY38"/>
    <mergeCell ref="AZ38:BB38"/>
    <mergeCell ref="BC43:BE43"/>
    <mergeCell ref="BC44:BE44"/>
    <mergeCell ref="AK44:AM44"/>
    <mergeCell ref="AN44:AP44"/>
    <mergeCell ref="AQ44:AS44"/>
    <mergeCell ref="AT44:AV44"/>
    <mergeCell ref="AW44:AY44"/>
    <mergeCell ref="AZ44:BB44"/>
    <mergeCell ref="AT43:AV43"/>
    <mergeCell ref="AW43:AY43"/>
    <mergeCell ref="AQ42:AS42"/>
    <mergeCell ref="AN43:AP43"/>
    <mergeCell ref="AQ43:AS43"/>
    <mergeCell ref="AH42:AJ42"/>
    <mergeCell ref="F44:R44"/>
    <mergeCell ref="S44:U44"/>
    <mergeCell ref="V44:X44"/>
    <mergeCell ref="Y44:AA44"/>
    <mergeCell ref="AK43:AM43"/>
    <mergeCell ref="Y42:AA42"/>
    <mergeCell ref="AB42:AG42"/>
    <mergeCell ref="AB44:AG44"/>
    <mergeCell ref="AH44:AJ44"/>
    <mergeCell ref="AN42:AP42"/>
    <mergeCell ref="F43:R43"/>
    <mergeCell ref="S43:U43"/>
    <mergeCell ref="V43:X43"/>
    <mergeCell ref="Y43:AA43"/>
    <mergeCell ref="AB43:AG43"/>
    <mergeCell ref="AH43:AJ43"/>
    <mergeCell ref="BC40:BE40"/>
    <mergeCell ref="F41:BE41"/>
    <mergeCell ref="F42:G42"/>
    <mergeCell ref="H42:P42"/>
    <mergeCell ref="Q42:R42"/>
    <mergeCell ref="S42:U42"/>
    <mergeCell ref="V42:X42"/>
    <mergeCell ref="AW40:AY40"/>
    <mergeCell ref="AZ40:BB40"/>
    <mergeCell ref="AT42:AV42"/>
    <mergeCell ref="Y39:AA39"/>
    <mergeCell ref="F40:R40"/>
    <mergeCell ref="S40:U40"/>
    <mergeCell ref="V40:X40"/>
    <mergeCell ref="Y40:AA40"/>
    <mergeCell ref="AZ43:BB43"/>
    <mergeCell ref="AW42:AY42"/>
    <mergeCell ref="AQ40:AS40"/>
    <mergeCell ref="AT40:AV40"/>
    <mergeCell ref="AZ42:BB42"/>
    <mergeCell ref="AH38:AJ38"/>
    <mergeCell ref="AN40:AP40"/>
    <mergeCell ref="BC42:BE42"/>
    <mergeCell ref="AK42:AM42"/>
    <mergeCell ref="F39:G39"/>
    <mergeCell ref="BC39:BE39"/>
    <mergeCell ref="H39:P39"/>
    <mergeCell ref="Q39:R39"/>
    <mergeCell ref="S39:U39"/>
    <mergeCell ref="V39:X39"/>
    <mergeCell ref="AZ37:BB37"/>
    <mergeCell ref="F38:G38"/>
    <mergeCell ref="BC38:BE38"/>
    <mergeCell ref="H38:P38"/>
    <mergeCell ref="Q38:R38"/>
    <mergeCell ref="S38:U38"/>
    <mergeCell ref="V38:X38"/>
    <mergeCell ref="Y38:AA38"/>
    <mergeCell ref="AQ38:AS38"/>
    <mergeCell ref="AB38:AG38"/>
    <mergeCell ref="F36:G36"/>
    <mergeCell ref="H36:P36"/>
    <mergeCell ref="Q36:R36"/>
    <mergeCell ref="S36:U36"/>
    <mergeCell ref="AB37:AG37"/>
    <mergeCell ref="AH37:AJ37"/>
    <mergeCell ref="F37:G37"/>
    <mergeCell ref="AK37:AM37"/>
    <mergeCell ref="AN37:AP37"/>
    <mergeCell ref="Y37:AA37"/>
    <mergeCell ref="AK38:AM38"/>
    <mergeCell ref="AN38:AP38"/>
    <mergeCell ref="BC36:BE36"/>
    <mergeCell ref="BC37:BE37"/>
    <mergeCell ref="AQ37:AS37"/>
    <mergeCell ref="AT37:AV37"/>
    <mergeCell ref="AW37:AY37"/>
    <mergeCell ref="V36:X36"/>
    <mergeCell ref="Y36:AA36"/>
    <mergeCell ref="H37:P37"/>
    <mergeCell ref="Q37:R37"/>
    <mergeCell ref="S37:U37"/>
    <mergeCell ref="V37:X37"/>
    <mergeCell ref="AB36:AG36"/>
    <mergeCell ref="AH36:AJ36"/>
    <mergeCell ref="AK36:AM36"/>
    <mergeCell ref="AN36:AP36"/>
    <mergeCell ref="AQ36:AS36"/>
    <mergeCell ref="AB35:AG35"/>
    <mergeCell ref="AH35:AJ35"/>
    <mergeCell ref="AK35:AM35"/>
    <mergeCell ref="AN35:AP35"/>
    <mergeCell ref="Y35:AA35"/>
    <mergeCell ref="Y34:AA34"/>
    <mergeCell ref="AB34:AG34"/>
    <mergeCell ref="AH34:AJ34"/>
    <mergeCell ref="AQ35:AS35"/>
    <mergeCell ref="AT35:AV35"/>
    <mergeCell ref="S34:U34"/>
    <mergeCell ref="V34:X34"/>
    <mergeCell ref="F35:G35"/>
    <mergeCell ref="H35:P35"/>
    <mergeCell ref="Q35:R35"/>
    <mergeCell ref="S35:U35"/>
    <mergeCell ref="V35:X35"/>
    <mergeCell ref="BC35:BE35"/>
    <mergeCell ref="AT34:AV34"/>
    <mergeCell ref="AW34:AY34"/>
    <mergeCell ref="AZ34:BB34"/>
    <mergeCell ref="BC34:BE34"/>
    <mergeCell ref="AW35:AY35"/>
    <mergeCell ref="AZ35:BB35"/>
    <mergeCell ref="AT32:AV32"/>
    <mergeCell ref="AW32:AY32"/>
    <mergeCell ref="AZ32:BB32"/>
    <mergeCell ref="AK34:AM34"/>
    <mergeCell ref="AN34:AP34"/>
    <mergeCell ref="AQ34:AS34"/>
    <mergeCell ref="F33:BE33"/>
    <mergeCell ref="F34:G34"/>
    <mergeCell ref="H34:P34"/>
    <mergeCell ref="Q34:R34"/>
    <mergeCell ref="BC32:BE32"/>
    <mergeCell ref="F32:R32"/>
    <mergeCell ref="S32:U32"/>
    <mergeCell ref="V32:X32"/>
    <mergeCell ref="Y32:AA32"/>
    <mergeCell ref="AB32:AG32"/>
    <mergeCell ref="AH32:AJ32"/>
    <mergeCell ref="AK32:AM32"/>
    <mergeCell ref="AN32:AP32"/>
    <mergeCell ref="AQ32:AS32"/>
    <mergeCell ref="V29:X29"/>
    <mergeCell ref="Y29:AA29"/>
    <mergeCell ref="AB29:AG29"/>
    <mergeCell ref="F29:G29"/>
    <mergeCell ref="H29:P29"/>
    <mergeCell ref="Q29:R29"/>
    <mergeCell ref="S29:U29"/>
    <mergeCell ref="AB30:AG30"/>
    <mergeCell ref="AH30:AJ30"/>
    <mergeCell ref="AH29:AJ29"/>
    <mergeCell ref="AK29:AM29"/>
    <mergeCell ref="AW30:AY30"/>
    <mergeCell ref="AK30:AM30"/>
    <mergeCell ref="AN30:AP30"/>
    <mergeCell ref="AQ30:AS30"/>
    <mergeCell ref="AT30:AV30"/>
    <mergeCell ref="AN29:AP29"/>
    <mergeCell ref="F30:G30"/>
    <mergeCell ref="H30:P30"/>
    <mergeCell ref="Q30:R30"/>
    <mergeCell ref="S30:U30"/>
    <mergeCell ref="V30:X30"/>
    <mergeCell ref="Y30:AA30"/>
    <mergeCell ref="AK28:AM28"/>
    <mergeCell ref="AN28:AP28"/>
    <mergeCell ref="AQ28:AS28"/>
    <mergeCell ref="AT28:AV28"/>
    <mergeCell ref="AZ30:BB30"/>
    <mergeCell ref="BC30:BE30"/>
    <mergeCell ref="BC28:BE28"/>
    <mergeCell ref="AW28:AY28"/>
    <mergeCell ref="AZ28:BB28"/>
    <mergeCell ref="F28:G28"/>
    <mergeCell ref="H28:P28"/>
    <mergeCell ref="Q28:R28"/>
    <mergeCell ref="S28:U28"/>
    <mergeCell ref="V28:X28"/>
    <mergeCell ref="Y28:AA28"/>
    <mergeCell ref="AB28:AG28"/>
    <mergeCell ref="AH28:AJ28"/>
    <mergeCell ref="AZ27:BB27"/>
    <mergeCell ref="F27:G27"/>
    <mergeCell ref="H27:P27"/>
    <mergeCell ref="Q27:R27"/>
    <mergeCell ref="S27:U27"/>
    <mergeCell ref="V27:X27"/>
    <mergeCell ref="Y27:AA27"/>
    <mergeCell ref="AB27:AG27"/>
    <mergeCell ref="V26:X26"/>
    <mergeCell ref="Y26:AA26"/>
    <mergeCell ref="AB26:AG26"/>
    <mergeCell ref="BC27:BE27"/>
    <mergeCell ref="AK27:AM27"/>
    <mergeCell ref="AN27:AP27"/>
    <mergeCell ref="AQ27:AS27"/>
    <mergeCell ref="AT27:AV27"/>
    <mergeCell ref="AW27:AY27"/>
    <mergeCell ref="AH27:AJ27"/>
    <mergeCell ref="AZ18:BB18"/>
    <mergeCell ref="Y25:AA25"/>
    <mergeCell ref="AB25:AG25"/>
    <mergeCell ref="AH25:AJ25"/>
    <mergeCell ref="AQ18:AS18"/>
    <mergeCell ref="AT18:AV18"/>
    <mergeCell ref="AW18:AY18"/>
    <mergeCell ref="AB18:AG18"/>
    <mergeCell ref="AH18:AJ18"/>
    <mergeCell ref="AK18:AM18"/>
    <mergeCell ref="Q25:R25"/>
    <mergeCell ref="S25:U25"/>
    <mergeCell ref="V25:X25"/>
    <mergeCell ref="AT25:AV25"/>
    <mergeCell ref="AW25:AY25"/>
    <mergeCell ref="AZ25:BB25"/>
    <mergeCell ref="AN17:AP17"/>
    <mergeCell ref="AQ17:AS17"/>
    <mergeCell ref="BC25:BE25"/>
    <mergeCell ref="AK25:AM25"/>
    <mergeCell ref="AN25:AP25"/>
    <mergeCell ref="AQ25:AS25"/>
    <mergeCell ref="BC18:BE18"/>
    <mergeCell ref="F24:BE24"/>
    <mergeCell ref="F25:G25"/>
    <mergeCell ref="H25:P25"/>
    <mergeCell ref="AB17:AG17"/>
    <mergeCell ref="AT17:AV17"/>
    <mergeCell ref="AW17:AY17"/>
    <mergeCell ref="AN18:AP18"/>
    <mergeCell ref="F18:R18"/>
    <mergeCell ref="S18:U18"/>
    <mergeCell ref="V18:X18"/>
    <mergeCell ref="Y18:AA18"/>
    <mergeCell ref="AH17:AJ17"/>
    <mergeCell ref="AK17:AM17"/>
    <mergeCell ref="F17:G17"/>
    <mergeCell ref="H17:P17"/>
    <mergeCell ref="Q17:R17"/>
    <mergeCell ref="S17:U17"/>
    <mergeCell ref="V17:X17"/>
    <mergeCell ref="Y17:AA17"/>
    <mergeCell ref="F16:G16"/>
    <mergeCell ref="H16:P16"/>
    <mergeCell ref="Q16:R16"/>
    <mergeCell ref="S16:U16"/>
    <mergeCell ref="AN16:AP16"/>
    <mergeCell ref="AW16:AY16"/>
    <mergeCell ref="AT16:AV16"/>
    <mergeCell ref="AQ16:AS16"/>
    <mergeCell ref="AZ14:BB14"/>
    <mergeCell ref="BC14:BE14"/>
    <mergeCell ref="V16:X16"/>
    <mergeCell ref="Y16:AA16"/>
    <mergeCell ref="AB16:AG16"/>
    <mergeCell ref="AH16:AJ16"/>
    <mergeCell ref="AZ16:BB16"/>
    <mergeCell ref="BC16:BE16"/>
    <mergeCell ref="AB14:AG14"/>
    <mergeCell ref="AH14:AJ14"/>
    <mergeCell ref="AK16:AM16"/>
    <mergeCell ref="AK14:AM14"/>
    <mergeCell ref="AZ17:BB17"/>
    <mergeCell ref="BC17:BE17"/>
    <mergeCell ref="AN14:AP14"/>
    <mergeCell ref="AQ14:AS14"/>
    <mergeCell ref="AT14:AV14"/>
    <mergeCell ref="AW14:AY14"/>
    <mergeCell ref="F14:G14"/>
    <mergeCell ref="H14:P14"/>
    <mergeCell ref="Q14:R14"/>
    <mergeCell ref="S14:U14"/>
    <mergeCell ref="V14:X14"/>
    <mergeCell ref="Y14:AA14"/>
    <mergeCell ref="AH13:AJ13"/>
    <mergeCell ref="BC13:BE13"/>
    <mergeCell ref="AW13:AY13"/>
    <mergeCell ref="AZ13:BB13"/>
    <mergeCell ref="AK13:AM13"/>
    <mergeCell ref="AN13:AP13"/>
    <mergeCell ref="AQ13:AS13"/>
    <mergeCell ref="AT13:AV13"/>
    <mergeCell ref="F13:G13"/>
    <mergeCell ref="H13:P13"/>
    <mergeCell ref="Q13:R13"/>
    <mergeCell ref="S13:U13"/>
    <mergeCell ref="Y13:AA13"/>
    <mergeCell ref="AB13:AG13"/>
    <mergeCell ref="V13:X13"/>
    <mergeCell ref="BC12:BE12"/>
    <mergeCell ref="AT7:BE7"/>
    <mergeCell ref="AZ8:BB9"/>
    <mergeCell ref="BC10:BE10"/>
    <mergeCell ref="AW10:AY10"/>
    <mergeCell ref="AZ10:BB10"/>
    <mergeCell ref="AT10:AV10"/>
    <mergeCell ref="AB12:AG12"/>
    <mergeCell ref="F10:G10"/>
    <mergeCell ref="H10:P10"/>
    <mergeCell ref="Q10:R10"/>
    <mergeCell ref="S10:U10"/>
    <mergeCell ref="F12:G12"/>
    <mergeCell ref="H12:P12"/>
    <mergeCell ref="Q12:R12"/>
    <mergeCell ref="S12:U12"/>
    <mergeCell ref="Y12:AA12"/>
    <mergeCell ref="AQ12:AS12"/>
    <mergeCell ref="AT12:AV12"/>
    <mergeCell ref="F7:G9"/>
    <mergeCell ref="H7:P9"/>
    <mergeCell ref="Q7:R9"/>
    <mergeCell ref="S7:AA7"/>
    <mergeCell ref="S8:U9"/>
    <mergeCell ref="Y8:AA9"/>
    <mergeCell ref="AH12:AJ12"/>
    <mergeCell ref="F11:BE11"/>
    <mergeCell ref="BC8:BE9"/>
    <mergeCell ref="AK8:AM9"/>
    <mergeCell ref="AN8:AP9"/>
    <mergeCell ref="AH8:AJ9"/>
    <mergeCell ref="AW8:AY9"/>
    <mergeCell ref="AT8:AV9"/>
    <mergeCell ref="Y10:AA10"/>
    <mergeCell ref="AB10:AG10"/>
    <mergeCell ref="V8:X9"/>
    <mergeCell ref="AB7:AG9"/>
    <mergeCell ref="AW12:AY12"/>
    <mergeCell ref="AZ12:BB12"/>
    <mergeCell ref="V12:X12"/>
    <mergeCell ref="V10:X10"/>
    <mergeCell ref="AK12:AM12"/>
    <mergeCell ref="AN12:AP12"/>
    <mergeCell ref="AH7:AS7"/>
    <mergeCell ref="AQ8:AS9"/>
    <mergeCell ref="AK10:AM10"/>
    <mergeCell ref="AN10:AP10"/>
    <mergeCell ref="AQ10:AS10"/>
    <mergeCell ref="AH10:AJ10"/>
    <mergeCell ref="AW15:AY15"/>
    <mergeCell ref="AZ15:BB15"/>
    <mergeCell ref="AK15:AM15"/>
    <mergeCell ref="AN15:AP15"/>
    <mergeCell ref="AQ15:AS15"/>
    <mergeCell ref="AT15:AV15"/>
    <mergeCell ref="BC15:BE15"/>
    <mergeCell ref="F19:BE19"/>
    <mergeCell ref="F15:G15"/>
    <mergeCell ref="H15:P15"/>
    <mergeCell ref="Q15:R15"/>
    <mergeCell ref="S15:U15"/>
    <mergeCell ref="V15:X15"/>
    <mergeCell ref="Y15:AA15"/>
    <mergeCell ref="AB15:AG15"/>
    <mergeCell ref="AH15:AJ15"/>
    <mergeCell ref="V20:X20"/>
    <mergeCell ref="Y20:AA20"/>
    <mergeCell ref="AB20:AG20"/>
    <mergeCell ref="AH20:AJ20"/>
    <mergeCell ref="F20:G20"/>
    <mergeCell ref="H20:P20"/>
    <mergeCell ref="Q20:R20"/>
    <mergeCell ref="S20:U20"/>
    <mergeCell ref="AW20:AY20"/>
    <mergeCell ref="AZ20:BB20"/>
    <mergeCell ref="BC20:BE20"/>
    <mergeCell ref="AK20:AM20"/>
    <mergeCell ref="AN20:AP20"/>
    <mergeCell ref="AQ20:AS20"/>
    <mergeCell ref="AT20:AV20"/>
    <mergeCell ref="AH23:AJ23"/>
    <mergeCell ref="AK23:AM23"/>
    <mergeCell ref="AZ23:BB23"/>
    <mergeCell ref="F23:R23"/>
    <mergeCell ref="S23:U23"/>
    <mergeCell ref="V23:X23"/>
    <mergeCell ref="Y23:AA23"/>
    <mergeCell ref="F31:G31"/>
    <mergeCell ref="H31:P31"/>
    <mergeCell ref="Q31:R31"/>
    <mergeCell ref="S31:U31"/>
    <mergeCell ref="BC23:BE23"/>
    <mergeCell ref="AN23:AP23"/>
    <mergeCell ref="AQ23:AS23"/>
    <mergeCell ref="AT23:AV23"/>
    <mergeCell ref="AW23:AY23"/>
    <mergeCell ref="AB23:AG23"/>
    <mergeCell ref="AZ31:BB31"/>
    <mergeCell ref="BC31:BE31"/>
    <mergeCell ref="F22:G22"/>
    <mergeCell ref="H22:P22"/>
    <mergeCell ref="Q22:R22"/>
    <mergeCell ref="S22:U22"/>
    <mergeCell ref="V22:X22"/>
    <mergeCell ref="Y22:AA22"/>
    <mergeCell ref="AB22:AG22"/>
    <mergeCell ref="AH22:AJ22"/>
    <mergeCell ref="AK22:AM22"/>
    <mergeCell ref="AZ22:BB22"/>
    <mergeCell ref="BC22:BE22"/>
    <mergeCell ref="AN22:AP22"/>
    <mergeCell ref="AQ22:AS22"/>
    <mergeCell ref="AT22:AV22"/>
    <mergeCell ref="AW22:AY22"/>
    <mergeCell ref="V21:X21"/>
    <mergeCell ref="Y21:AA21"/>
    <mergeCell ref="AB21:AG21"/>
    <mergeCell ref="AH21:AJ21"/>
    <mergeCell ref="F21:G21"/>
    <mergeCell ref="H21:P21"/>
    <mergeCell ref="Q21:R21"/>
    <mergeCell ref="S21:U21"/>
    <mergeCell ref="AW21:AY21"/>
    <mergeCell ref="AZ21:BB21"/>
    <mergeCell ref="BC21:BE21"/>
    <mergeCell ref="AK21:AM21"/>
    <mergeCell ref="AN21:AP21"/>
    <mergeCell ref="AQ21:AS21"/>
    <mergeCell ref="AT21:AV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F1:BE44"/>
  <sheetViews>
    <sheetView zoomScalePageLayoutView="0" workbookViewId="0" topLeftCell="A1">
      <selection activeCell="F3" sqref="F3:N3"/>
    </sheetView>
  </sheetViews>
  <sheetFormatPr defaultColWidth="9.140625" defaultRowHeight="15"/>
  <cols>
    <col min="1" max="1" width="3.00390625" style="0" customWidth="1"/>
    <col min="2" max="2" width="2.28125" style="0" customWidth="1"/>
    <col min="3" max="3" width="2.57421875" style="0" hidden="1" customWidth="1"/>
    <col min="4" max="4" width="3.28125" style="0" customWidth="1"/>
    <col min="5" max="5" width="0.13671875" style="0" customWidth="1"/>
    <col min="6" max="7" width="3.8515625" style="0" customWidth="1"/>
    <col min="8" max="8" width="0.5625" style="0" customWidth="1"/>
    <col min="9" max="9" width="4.28125" style="0" hidden="1" customWidth="1"/>
    <col min="10" max="10" width="0.13671875" style="0" customWidth="1"/>
    <col min="11" max="11" width="0.5625" style="0" customWidth="1"/>
    <col min="12" max="12" width="9.140625" style="0" hidden="1" customWidth="1"/>
    <col min="16" max="16" width="9.140625" style="0" hidden="1" customWidth="1"/>
    <col min="18" max="18" width="0.13671875" style="0" customWidth="1"/>
    <col min="20" max="20" width="3.57421875" style="0" customWidth="1"/>
    <col min="21" max="21" width="9.140625" style="0" hidden="1" customWidth="1"/>
    <col min="22" max="22" width="7.7109375" style="0" customWidth="1"/>
    <col min="23" max="24" width="9.140625" style="0" hidden="1" customWidth="1"/>
    <col min="25" max="25" width="8.28125" style="0" customWidth="1"/>
    <col min="26" max="27" width="9.140625" style="0" hidden="1" customWidth="1"/>
    <col min="29" max="29" width="7.421875" style="0" customWidth="1"/>
    <col min="30" max="30" width="4.8515625" style="0" hidden="1" customWidth="1"/>
    <col min="31" max="33" width="9.140625" style="0" hidden="1" customWidth="1"/>
    <col min="34" max="34" width="8.57421875" style="0" customWidth="1"/>
    <col min="35" max="36" width="9.140625" style="0" hidden="1" customWidth="1"/>
    <col min="37" max="37" width="8.57421875" style="0" customWidth="1"/>
    <col min="38" max="39" width="9.140625" style="0" hidden="1" customWidth="1"/>
    <col min="40" max="40" width="7.28125" style="0" customWidth="1"/>
    <col min="41" max="42" width="9.140625" style="0" hidden="1" customWidth="1"/>
    <col min="43" max="43" width="6.00390625" style="0" customWidth="1"/>
    <col min="44" max="45" width="9.140625" style="0" hidden="1" customWidth="1"/>
    <col min="46" max="46" width="7.140625" style="0" customWidth="1"/>
    <col min="47" max="48" width="9.140625" style="0" hidden="1" customWidth="1"/>
    <col min="49" max="49" width="7.28125" style="0" customWidth="1"/>
    <col min="50" max="51" width="9.140625" style="0" hidden="1" customWidth="1"/>
    <col min="52" max="52" width="7.140625" style="0" customWidth="1"/>
    <col min="53" max="54" width="9.140625" style="0" hidden="1" customWidth="1"/>
    <col min="55" max="55" width="3.7109375" style="0" customWidth="1"/>
    <col min="56" max="56" width="9.140625" style="0" hidden="1" customWidth="1"/>
    <col min="57" max="57" width="3.00390625" style="0" customWidth="1"/>
  </cols>
  <sheetData>
    <row r="1" ht="14.25">
      <c r="S1" t="s">
        <v>130</v>
      </c>
    </row>
    <row r="2" ht="14.25">
      <c r="F2" t="s">
        <v>134</v>
      </c>
    </row>
    <row r="3" ht="14.25">
      <c r="F3" t="s">
        <v>162</v>
      </c>
    </row>
    <row r="4" ht="14.25">
      <c r="F4" t="s">
        <v>143</v>
      </c>
    </row>
    <row r="5" spans="6:57" ht="14.25">
      <c r="F5" s="25" t="s">
        <v>144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</row>
    <row r="6" spans="6:57" ht="14.25"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0"/>
    </row>
    <row r="7" spans="6:57" ht="15">
      <c r="F7" s="12" t="s">
        <v>0</v>
      </c>
      <c r="G7" s="12"/>
      <c r="H7" s="13" t="s">
        <v>1</v>
      </c>
      <c r="I7" s="13"/>
      <c r="J7" s="13"/>
      <c r="K7" s="13"/>
      <c r="L7" s="13"/>
      <c r="M7" s="13"/>
      <c r="N7" s="13"/>
      <c r="O7" s="13"/>
      <c r="P7" s="13"/>
      <c r="Q7" s="13" t="s">
        <v>2</v>
      </c>
      <c r="R7" s="13"/>
      <c r="S7" s="12" t="s">
        <v>3</v>
      </c>
      <c r="T7" s="12"/>
      <c r="U7" s="12"/>
      <c r="V7" s="12"/>
      <c r="W7" s="12"/>
      <c r="X7" s="12"/>
      <c r="Y7" s="12"/>
      <c r="Z7" s="12"/>
      <c r="AA7" s="12"/>
      <c r="AB7" s="13" t="s">
        <v>4</v>
      </c>
      <c r="AC7" s="13"/>
      <c r="AD7" s="13"/>
      <c r="AE7" s="13"/>
      <c r="AF7" s="13"/>
      <c r="AG7" s="13"/>
      <c r="AH7" s="12" t="s">
        <v>5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 t="s">
        <v>6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6:57" ht="14.25"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2" t="s">
        <v>7</v>
      </c>
      <c r="T8" s="12"/>
      <c r="U8" s="12"/>
      <c r="V8" s="12" t="s">
        <v>8</v>
      </c>
      <c r="W8" s="12"/>
      <c r="X8" s="12"/>
      <c r="Y8" s="12" t="s">
        <v>9</v>
      </c>
      <c r="Z8" s="12"/>
      <c r="AA8" s="12"/>
      <c r="AB8" s="13"/>
      <c r="AC8" s="13"/>
      <c r="AD8" s="13"/>
      <c r="AE8" s="13"/>
      <c r="AF8" s="13"/>
      <c r="AG8" s="13"/>
      <c r="AH8" s="12" t="s">
        <v>10</v>
      </c>
      <c r="AI8" s="12"/>
      <c r="AJ8" s="12"/>
      <c r="AK8" s="12" t="s">
        <v>11</v>
      </c>
      <c r="AL8" s="12"/>
      <c r="AM8" s="12"/>
      <c r="AN8" s="12" t="s">
        <v>12</v>
      </c>
      <c r="AO8" s="12"/>
      <c r="AP8" s="12"/>
      <c r="AQ8" s="12" t="s">
        <v>13</v>
      </c>
      <c r="AR8" s="12"/>
      <c r="AS8" s="12"/>
      <c r="AT8" s="12" t="s">
        <v>14</v>
      </c>
      <c r="AU8" s="12"/>
      <c r="AV8" s="12"/>
      <c r="AW8" s="12" t="s">
        <v>15</v>
      </c>
      <c r="AX8" s="12"/>
      <c r="AY8" s="12"/>
      <c r="AZ8" s="12" t="s">
        <v>16</v>
      </c>
      <c r="BA8" s="12"/>
      <c r="BB8" s="12"/>
      <c r="BC8" s="12" t="s">
        <v>17</v>
      </c>
      <c r="BD8" s="12"/>
      <c r="BE8" s="12"/>
    </row>
    <row r="9" spans="6:57" ht="14.25"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6:57" ht="15">
      <c r="F10" s="8">
        <v>1</v>
      </c>
      <c r="G10" s="8"/>
      <c r="H10" s="8">
        <v>2</v>
      </c>
      <c r="I10" s="8"/>
      <c r="J10" s="8"/>
      <c r="K10" s="8"/>
      <c r="L10" s="8"/>
      <c r="M10" s="8"/>
      <c r="N10" s="8"/>
      <c r="O10" s="8"/>
      <c r="P10" s="8"/>
      <c r="Q10" s="8">
        <v>3</v>
      </c>
      <c r="R10" s="8"/>
      <c r="S10" s="8">
        <v>4</v>
      </c>
      <c r="T10" s="8"/>
      <c r="U10" s="8"/>
      <c r="V10" s="8">
        <v>5</v>
      </c>
      <c r="W10" s="8"/>
      <c r="X10" s="8"/>
      <c r="Y10" s="8">
        <v>6</v>
      </c>
      <c r="Z10" s="8"/>
      <c r="AA10" s="8"/>
      <c r="AB10" s="8">
        <v>7</v>
      </c>
      <c r="AC10" s="8"/>
      <c r="AD10" s="8"/>
      <c r="AE10" s="8"/>
      <c r="AF10" s="8"/>
      <c r="AG10" s="8"/>
      <c r="AH10" s="8">
        <v>8</v>
      </c>
      <c r="AI10" s="8"/>
      <c r="AJ10" s="8"/>
      <c r="AK10" s="8">
        <v>9</v>
      </c>
      <c r="AL10" s="8"/>
      <c r="AM10" s="8"/>
      <c r="AN10" s="8">
        <v>10</v>
      </c>
      <c r="AO10" s="8"/>
      <c r="AP10" s="8"/>
      <c r="AQ10" s="8">
        <v>11</v>
      </c>
      <c r="AR10" s="8"/>
      <c r="AS10" s="8"/>
      <c r="AT10" s="8">
        <v>12</v>
      </c>
      <c r="AU10" s="8"/>
      <c r="AV10" s="8"/>
      <c r="AW10" s="8">
        <v>13</v>
      </c>
      <c r="AX10" s="8"/>
      <c r="AY10" s="8"/>
      <c r="AZ10" s="8">
        <v>14</v>
      </c>
      <c r="BA10" s="8"/>
      <c r="BB10" s="8"/>
      <c r="BC10" s="8">
        <v>15</v>
      </c>
      <c r="BD10" s="8"/>
      <c r="BE10" s="8"/>
    </row>
    <row r="11" spans="6:57" ht="15" hidden="1">
      <c r="F11" s="11" t="s">
        <v>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6:57" ht="15" hidden="1">
      <c r="F12" s="8">
        <v>1</v>
      </c>
      <c r="G12" s="8"/>
      <c r="H12" s="8" t="s">
        <v>63</v>
      </c>
      <c r="I12" s="8"/>
      <c r="J12" s="8"/>
      <c r="K12" s="8"/>
      <c r="L12" s="8"/>
      <c r="M12" s="8"/>
      <c r="N12" s="8"/>
      <c r="O12" s="8"/>
      <c r="P12" s="8"/>
      <c r="Q12" s="8" t="s">
        <v>81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6:57" ht="15" hidden="1">
      <c r="F13" s="5">
        <v>2</v>
      </c>
      <c r="G13" s="7"/>
      <c r="H13" s="8" t="s">
        <v>23</v>
      </c>
      <c r="I13" s="8"/>
      <c r="J13" s="8"/>
      <c r="K13" s="8"/>
      <c r="L13" s="8"/>
      <c r="M13" s="8"/>
      <c r="N13" s="8"/>
      <c r="O13" s="8"/>
      <c r="P13" s="8"/>
      <c r="Q13" s="8">
        <v>10</v>
      </c>
      <c r="R13" s="8"/>
      <c r="S13" s="8"/>
      <c r="T13" s="8"/>
      <c r="U13" s="8"/>
      <c r="V13" s="5"/>
      <c r="W13" s="6"/>
      <c r="X13" s="7"/>
      <c r="Y13" s="5"/>
      <c r="Z13" s="6"/>
      <c r="AA13" s="7"/>
      <c r="AB13" s="5"/>
      <c r="AC13" s="6"/>
      <c r="AD13" s="6"/>
      <c r="AE13" s="6"/>
      <c r="AF13" s="6"/>
      <c r="AG13" s="7"/>
      <c r="AH13" s="5"/>
      <c r="AI13" s="6"/>
      <c r="AJ13" s="7"/>
      <c r="AK13" s="5"/>
      <c r="AL13" s="6"/>
      <c r="AM13" s="7"/>
      <c r="AN13" s="5"/>
      <c r="AO13" s="6"/>
      <c r="AP13" s="7"/>
      <c r="AQ13" s="5"/>
      <c r="AR13" s="6"/>
      <c r="AS13" s="7"/>
      <c r="AT13" s="5"/>
      <c r="AU13" s="6"/>
      <c r="AV13" s="7"/>
      <c r="AW13" s="5"/>
      <c r="AX13" s="6"/>
      <c r="AY13" s="7"/>
      <c r="AZ13" s="5"/>
      <c r="BA13" s="6"/>
      <c r="BB13" s="7"/>
      <c r="BC13" s="5"/>
      <c r="BD13" s="6"/>
      <c r="BE13" s="7"/>
    </row>
    <row r="14" spans="6:57" ht="15" hidden="1">
      <c r="F14" s="8">
        <v>3</v>
      </c>
      <c r="G14" s="8"/>
      <c r="H14" s="8" t="s">
        <v>21</v>
      </c>
      <c r="I14" s="8"/>
      <c r="J14" s="8"/>
      <c r="K14" s="8"/>
      <c r="L14" s="8"/>
      <c r="M14" s="8"/>
      <c r="N14" s="8"/>
      <c r="O14" s="8"/>
      <c r="P14" s="8"/>
      <c r="Q14" s="8">
        <v>50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6:57" ht="15" hidden="1">
      <c r="F15" s="8">
        <v>4</v>
      </c>
      <c r="G15" s="8"/>
      <c r="H15" s="8" t="s">
        <v>36</v>
      </c>
      <c r="I15" s="8"/>
      <c r="J15" s="8"/>
      <c r="K15" s="8"/>
      <c r="L15" s="8"/>
      <c r="M15" s="8"/>
      <c r="N15" s="8"/>
      <c r="O15" s="8"/>
      <c r="P15" s="8"/>
      <c r="Q15" s="8">
        <v>200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6:57" ht="15" hidden="1">
      <c r="F16" s="8">
        <v>5</v>
      </c>
      <c r="G16" s="8"/>
      <c r="H16" s="5" t="s">
        <v>28</v>
      </c>
      <c r="I16" s="6"/>
      <c r="J16" s="6"/>
      <c r="K16" s="6"/>
      <c r="L16" s="6"/>
      <c r="M16" s="6"/>
      <c r="N16" s="6"/>
      <c r="O16" s="6"/>
      <c r="P16" s="7"/>
      <c r="Q16" s="5">
        <v>200</v>
      </c>
      <c r="R16" s="7"/>
      <c r="S16" s="5"/>
      <c r="T16" s="6"/>
      <c r="U16" s="7"/>
      <c r="V16" s="5"/>
      <c r="W16" s="6"/>
      <c r="X16" s="7"/>
      <c r="Y16" s="5"/>
      <c r="Z16" s="6"/>
      <c r="AA16" s="7"/>
      <c r="AB16" s="5"/>
      <c r="AC16" s="6"/>
      <c r="AD16" s="6"/>
      <c r="AE16" s="6"/>
      <c r="AF16" s="6"/>
      <c r="AG16" s="7"/>
      <c r="AH16" s="5"/>
      <c r="AI16" s="6"/>
      <c r="AJ16" s="7"/>
      <c r="AK16" s="5"/>
      <c r="AL16" s="6"/>
      <c r="AM16" s="7"/>
      <c r="AN16" s="5"/>
      <c r="AO16" s="6"/>
      <c r="AP16" s="7"/>
      <c r="AQ16" s="5"/>
      <c r="AR16" s="6"/>
      <c r="AS16" s="7"/>
      <c r="AT16" s="5"/>
      <c r="AU16" s="6"/>
      <c r="AV16" s="7"/>
      <c r="AW16" s="5"/>
      <c r="AX16" s="6"/>
      <c r="AY16" s="7"/>
      <c r="AZ16" s="5"/>
      <c r="BA16" s="6"/>
      <c r="BB16" s="7"/>
      <c r="BC16" s="5"/>
      <c r="BD16" s="6"/>
      <c r="BE16" s="7"/>
    </row>
    <row r="17" spans="6:57" ht="15" hidden="1">
      <c r="F17" s="10" t="s">
        <v>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6:57" ht="15">
      <c r="F18" s="11" t="s">
        <v>103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6:57" ht="15">
      <c r="F19" s="5">
        <v>366</v>
      </c>
      <c r="G19" s="7"/>
      <c r="H19" s="8" t="s">
        <v>31</v>
      </c>
      <c r="I19" s="8"/>
      <c r="J19" s="8"/>
      <c r="K19" s="8"/>
      <c r="L19" s="8"/>
      <c r="M19" s="8"/>
      <c r="N19" s="8"/>
      <c r="O19" s="8"/>
      <c r="P19" s="8"/>
      <c r="Q19" s="8">
        <v>20</v>
      </c>
      <c r="R19" s="8"/>
      <c r="S19" s="8">
        <v>4.64</v>
      </c>
      <c r="T19" s="8"/>
      <c r="U19" s="8"/>
      <c r="V19" s="8">
        <v>5.9</v>
      </c>
      <c r="W19" s="8"/>
      <c r="X19" s="8"/>
      <c r="Y19" s="8">
        <v>0</v>
      </c>
      <c r="Z19" s="8"/>
      <c r="AA19" s="8"/>
      <c r="AB19" s="8">
        <v>72.8</v>
      </c>
      <c r="AC19" s="8"/>
      <c r="AD19" s="8"/>
      <c r="AE19" s="8"/>
      <c r="AF19" s="8"/>
      <c r="AG19" s="8"/>
      <c r="AH19" s="8">
        <v>0.006</v>
      </c>
      <c r="AI19" s="8"/>
      <c r="AJ19" s="8"/>
      <c r="AK19" s="8">
        <v>0.12</v>
      </c>
      <c r="AL19" s="8"/>
      <c r="AM19" s="8"/>
      <c r="AN19" s="8">
        <v>0.032</v>
      </c>
      <c r="AO19" s="8"/>
      <c r="AP19" s="8"/>
      <c r="AQ19" s="8">
        <v>0.08</v>
      </c>
      <c r="AR19" s="8"/>
      <c r="AS19" s="8"/>
      <c r="AT19" s="8">
        <v>140</v>
      </c>
      <c r="AU19" s="8"/>
      <c r="AV19" s="8"/>
      <c r="AW19" s="8">
        <v>140</v>
      </c>
      <c r="AX19" s="8"/>
      <c r="AY19" s="8"/>
      <c r="AZ19" s="8">
        <v>6.6</v>
      </c>
      <c r="BA19" s="8"/>
      <c r="BB19" s="8"/>
      <c r="BC19" s="8">
        <v>0.16</v>
      </c>
      <c r="BD19" s="8"/>
      <c r="BE19" s="8"/>
    </row>
    <row r="20" spans="6:57" ht="15">
      <c r="F20" s="5">
        <v>139</v>
      </c>
      <c r="G20" s="7"/>
      <c r="H20" s="5" t="s">
        <v>20</v>
      </c>
      <c r="I20" s="6"/>
      <c r="J20" s="6"/>
      <c r="K20" s="6"/>
      <c r="L20" s="6"/>
      <c r="M20" s="6"/>
      <c r="N20" s="6"/>
      <c r="O20" s="6"/>
      <c r="P20" s="7"/>
      <c r="Q20" s="5">
        <v>40</v>
      </c>
      <c r="R20" s="7"/>
      <c r="S20" s="5">
        <v>5.08</v>
      </c>
      <c r="T20" s="6"/>
      <c r="U20" s="7"/>
      <c r="V20" s="5">
        <v>4.6</v>
      </c>
      <c r="W20" s="6"/>
      <c r="X20" s="7"/>
      <c r="Y20" s="5">
        <v>0.28</v>
      </c>
      <c r="Z20" s="6"/>
      <c r="AA20" s="7"/>
      <c r="AB20" s="5">
        <v>62.8</v>
      </c>
      <c r="AC20" s="6"/>
      <c r="AD20" s="6"/>
      <c r="AE20" s="6"/>
      <c r="AF20" s="6"/>
      <c r="AG20" s="7"/>
      <c r="AH20" s="5">
        <v>0.03</v>
      </c>
      <c r="AI20" s="6"/>
      <c r="AJ20" s="7"/>
      <c r="AK20" s="5">
        <v>0</v>
      </c>
      <c r="AL20" s="6"/>
      <c r="AM20" s="7"/>
      <c r="AN20" s="5">
        <v>0.1</v>
      </c>
      <c r="AO20" s="6"/>
      <c r="AP20" s="7"/>
      <c r="AQ20" s="5">
        <v>0.24</v>
      </c>
      <c r="AR20" s="6"/>
      <c r="AS20" s="7"/>
      <c r="AT20" s="5">
        <v>22</v>
      </c>
      <c r="AU20" s="6"/>
      <c r="AV20" s="7"/>
      <c r="AW20" s="5">
        <v>75.8</v>
      </c>
      <c r="AX20" s="6"/>
      <c r="AY20" s="7"/>
      <c r="AZ20" s="5">
        <v>4.8</v>
      </c>
      <c r="BA20" s="6"/>
      <c r="BB20" s="7"/>
      <c r="BC20" s="5">
        <v>1</v>
      </c>
      <c r="BD20" s="6"/>
      <c r="BE20" s="7"/>
    </row>
    <row r="21" spans="6:57" ht="15">
      <c r="F21" s="8">
        <v>402</v>
      </c>
      <c r="G21" s="8"/>
      <c r="H21" s="8" t="s">
        <v>155</v>
      </c>
      <c r="I21" s="8"/>
      <c r="J21" s="8"/>
      <c r="K21" s="8"/>
      <c r="L21" s="8"/>
      <c r="M21" s="8"/>
      <c r="N21" s="8"/>
      <c r="O21" s="8"/>
      <c r="P21" s="8"/>
      <c r="Q21" s="8">
        <v>20</v>
      </c>
      <c r="R21" s="8"/>
      <c r="S21" s="8">
        <v>1.48</v>
      </c>
      <c r="T21" s="8"/>
      <c r="U21" s="8"/>
      <c r="V21" s="8">
        <v>2</v>
      </c>
      <c r="W21" s="8"/>
      <c r="X21" s="8"/>
      <c r="Y21" s="8">
        <v>5.12</v>
      </c>
      <c r="Z21" s="8"/>
      <c r="AA21" s="8"/>
      <c r="AB21" s="8">
        <v>85.2</v>
      </c>
      <c r="AC21" s="8"/>
      <c r="AD21" s="8"/>
      <c r="AE21" s="8"/>
      <c r="AF21" s="8"/>
      <c r="AG21" s="8"/>
      <c r="AH21" s="8">
        <v>0.08</v>
      </c>
      <c r="AI21" s="8"/>
      <c r="AJ21" s="8"/>
      <c r="AK21" s="8">
        <v>0</v>
      </c>
      <c r="AL21" s="8"/>
      <c r="AM21" s="8"/>
      <c r="AN21" s="8">
        <v>0</v>
      </c>
      <c r="AO21" s="8"/>
      <c r="AP21" s="8"/>
      <c r="AQ21" s="8">
        <v>1.44</v>
      </c>
      <c r="AR21" s="8"/>
      <c r="AS21" s="8"/>
      <c r="AT21" s="8">
        <v>20</v>
      </c>
      <c r="AU21" s="8"/>
      <c r="AV21" s="8"/>
      <c r="AW21" s="8">
        <v>16.6</v>
      </c>
      <c r="AX21" s="8"/>
      <c r="AY21" s="8"/>
      <c r="AZ21" s="8">
        <v>6</v>
      </c>
      <c r="BA21" s="8"/>
      <c r="BB21" s="8"/>
      <c r="BC21" s="8">
        <v>0.3</v>
      </c>
      <c r="BD21" s="8"/>
      <c r="BE21" s="8"/>
    </row>
    <row r="22" spans="6:57" ht="15">
      <c r="F22" s="5">
        <v>288</v>
      </c>
      <c r="G22" s="7"/>
      <c r="H22" s="5" t="s">
        <v>156</v>
      </c>
      <c r="I22" s="6"/>
      <c r="J22" s="6"/>
      <c r="K22" s="6"/>
      <c r="L22" s="6"/>
      <c r="M22" s="6"/>
      <c r="N22" s="6"/>
      <c r="O22" s="6"/>
      <c r="P22" s="7"/>
      <c r="Q22" s="5">
        <v>200</v>
      </c>
      <c r="R22" s="7"/>
      <c r="S22" s="5">
        <v>0.4</v>
      </c>
      <c r="T22" s="6"/>
      <c r="U22" s="7"/>
      <c r="V22" s="5">
        <v>0.4</v>
      </c>
      <c r="W22" s="6"/>
      <c r="X22" s="7"/>
      <c r="Y22" s="5">
        <v>10.4</v>
      </c>
      <c r="Z22" s="6"/>
      <c r="AA22" s="7"/>
      <c r="AB22" s="5">
        <v>90</v>
      </c>
      <c r="AC22" s="6"/>
      <c r="AD22" s="6"/>
      <c r="AE22" s="6"/>
      <c r="AF22" s="6"/>
      <c r="AG22" s="7"/>
      <c r="AH22" s="5">
        <v>0.03</v>
      </c>
      <c r="AI22" s="6"/>
      <c r="AJ22" s="7"/>
      <c r="AK22" s="5">
        <v>10</v>
      </c>
      <c r="AL22" s="6"/>
      <c r="AM22" s="7"/>
      <c r="AN22" s="5">
        <v>0.01</v>
      </c>
      <c r="AO22" s="6"/>
      <c r="AP22" s="7"/>
      <c r="AQ22" s="5">
        <v>0.2</v>
      </c>
      <c r="AR22" s="6"/>
      <c r="AS22" s="7"/>
      <c r="AT22" s="5">
        <v>16</v>
      </c>
      <c r="AU22" s="6"/>
      <c r="AV22" s="7"/>
      <c r="AW22" s="5">
        <v>11</v>
      </c>
      <c r="AX22" s="6"/>
      <c r="AY22" s="7"/>
      <c r="AZ22" s="5">
        <v>9</v>
      </c>
      <c r="BA22" s="6"/>
      <c r="BB22" s="7"/>
      <c r="BC22" s="5">
        <v>2.2</v>
      </c>
      <c r="BD22" s="6"/>
      <c r="BE22" s="7"/>
    </row>
    <row r="23" spans="6:57" ht="15">
      <c r="F23" s="5">
        <v>482</v>
      </c>
      <c r="G23" s="7"/>
      <c r="H23" s="8" t="s">
        <v>21</v>
      </c>
      <c r="I23" s="8"/>
      <c r="J23" s="8"/>
      <c r="K23" s="8"/>
      <c r="L23" s="8"/>
      <c r="M23" s="8"/>
      <c r="N23" s="8"/>
      <c r="O23" s="8"/>
      <c r="P23" s="8"/>
      <c r="Q23" s="8">
        <v>40</v>
      </c>
      <c r="R23" s="8"/>
      <c r="S23" s="8">
        <v>3.04</v>
      </c>
      <c r="T23" s="8"/>
      <c r="U23" s="8"/>
      <c r="V23" s="8">
        <v>0.36</v>
      </c>
      <c r="W23" s="8"/>
      <c r="X23" s="8"/>
      <c r="Y23" s="8">
        <v>16.4</v>
      </c>
      <c r="Z23" s="8"/>
      <c r="AA23" s="8"/>
      <c r="AB23" s="8">
        <v>92</v>
      </c>
      <c r="AC23" s="8"/>
      <c r="AD23" s="8"/>
      <c r="AE23" s="8"/>
      <c r="AF23" s="8"/>
      <c r="AG23" s="8"/>
      <c r="AH23" s="8">
        <v>0.08</v>
      </c>
      <c r="AI23" s="8"/>
      <c r="AJ23" s="8"/>
      <c r="AK23" s="8">
        <v>0</v>
      </c>
      <c r="AL23" s="8"/>
      <c r="AM23" s="8"/>
      <c r="AN23" s="8">
        <v>0</v>
      </c>
      <c r="AO23" s="8"/>
      <c r="AP23" s="8"/>
      <c r="AQ23" s="8">
        <v>0.98</v>
      </c>
      <c r="AR23" s="8"/>
      <c r="AS23" s="8"/>
      <c r="AT23" s="8">
        <v>3.2</v>
      </c>
      <c r="AU23" s="8"/>
      <c r="AV23" s="8"/>
      <c r="AW23" s="8">
        <v>10.4</v>
      </c>
      <c r="AX23" s="8"/>
      <c r="AY23" s="8"/>
      <c r="AZ23" s="8">
        <v>10.8</v>
      </c>
      <c r="BA23" s="8"/>
      <c r="BB23" s="8"/>
      <c r="BC23" s="8">
        <v>0.48</v>
      </c>
      <c r="BD23" s="8"/>
      <c r="BE23" s="8"/>
    </row>
    <row r="24" spans="6:57" ht="15">
      <c r="F24" s="10" t="s">
        <v>24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9">
        <f>S19+S20+S21+S22+S23</f>
        <v>14.64</v>
      </c>
      <c r="T24" s="9"/>
      <c r="U24" s="9"/>
      <c r="V24" s="9">
        <f>V19+V20+V21+V22+V23</f>
        <v>13.26</v>
      </c>
      <c r="W24" s="9"/>
      <c r="X24" s="9"/>
      <c r="Y24" s="9">
        <f>Y20+Y21+Y22+Y23</f>
        <v>32.2</v>
      </c>
      <c r="Z24" s="9"/>
      <c r="AA24" s="9"/>
      <c r="AB24" s="9">
        <f>AB19+AB20+AB21+AB22+AB23</f>
        <v>402.8</v>
      </c>
      <c r="AC24" s="9"/>
      <c r="AD24" s="9"/>
      <c r="AE24" s="9"/>
      <c r="AF24" s="9"/>
      <c r="AG24" s="9"/>
      <c r="AH24" s="9">
        <f>AH19+AH20+AH21+AH22+AH23</f>
        <v>0.22599999999999998</v>
      </c>
      <c r="AI24" s="9"/>
      <c r="AJ24" s="9"/>
      <c r="AK24" s="9">
        <f>AK19+AK22</f>
        <v>10.12</v>
      </c>
      <c r="AL24" s="9"/>
      <c r="AM24" s="9"/>
      <c r="AN24" s="9">
        <f>AN19+AN20+AN22</f>
        <v>0.14200000000000002</v>
      </c>
      <c r="AO24" s="9"/>
      <c r="AP24" s="9"/>
      <c r="AQ24" s="9">
        <f>AQ19+AQ20+AQ21+AQ22+AQ23</f>
        <v>2.94</v>
      </c>
      <c r="AR24" s="9"/>
      <c r="AS24" s="9"/>
      <c r="AT24" s="9">
        <f>AT19-+AT20-+AT21+AT22+AT23</f>
        <v>117.2</v>
      </c>
      <c r="AU24" s="9"/>
      <c r="AV24" s="9"/>
      <c r="AW24" s="9">
        <f>SUM(AW19:AY22)</f>
        <v>243.4</v>
      </c>
      <c r="AX24" s="9"/>
      <c r="AY24" s="9"/>
      <c r="AZ24" s="9">
        <f>AZ19+AZ20+AZ21+AZ22+AZ23</f>
        <v>37.2</v>
      </c>
      <c r="BA24" s="9"/>
      <c r="BB24" s="9"/>
      <c r="BC24" s="9">
        <f>BC19+BC20+BC21+BC22+BC23</f>
        <v>4.140000000000001</v>
      </c>
      <c r="BD24" s="9"/>
      <c r="BE24" s="9"/>
    </row>
    <row r="25" spans="6:57" ht="15">
      <c r="F25" s="11" t="s">
        <v>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</row>
    <row r="26" spans="6:57" ht="15">
      <c r="F26" s="5">
        <v>231</v>
      </c>
      <c r="G26" s="7"/>
      <c r="H26" s="5" t="s">
        <v>27</v>
      </c>
      <c r="I26" s="6"/>
      <c r="J26" s="6"/>
      <c r="K26" s="6"/>
      <c r="L26" s="6"/>
      <c r="M26" s="6"/>
      <c r="N26" s="6"/>
      <c r="O26" s="6"/>
      <c r="P26" s="7"/>
      <c r="Q26" s="5">
        <v>60</v>
      </c>
      <c r="R26" s="7"/>
      <c r="S26" s="5">
        <v>1.87</v>
      </c>
      <c r="T26" s="6"/>
      <c r="U26" s="7"/>
      <c r="V26" s="5">
        <v>1.98</v>
      </c>
      <c r="W26" s="6"/>
      <c r="X26" s="7"/>
      <c r="Y26" s="5">
        <v>4.2</v>
      </c>
      <c r="Z26" s="6"/>
      <c r="AA26" s="7"/>
      <c r="AB26" s="5">
        <v>46.72</v>
      </c>
      <c r="AC26" s="6"/>
      <c r="AD26" s="6"/>
      <c r="AE26" s="6"/>
      <c r="AF26" s="6"/>
      <c r="AG26" s="7"/>
      <c r="AH26" s="5">
        <v>0.072</v>
      </c>
      <c r="AI26" s="6"/>
      <c r="AJ26" s="7"/>
      <c r="AK26" s="5">
        <v>6.54</v>
      </c>
      <c r="AL26" s="6"/>
      <c r="AM26" s="7"/>
      <c r="AN26" s="5">
        <v>0.03</v>
      </c>
      <c r="AO26" s="6"/>
      <c r="AP26" s="7"/>
      <c r="AQ26" s="5">
        <v>0.13</v>
      </c>
      <c r="AR26" s="6"/>
      <c r="AS26" s="7"/>
      <c r="AT26" s="5">
        <v>13.08</v>
      </c>
      <c r="AU26" s="6"/>
      <c r="AV26" s="7"/>
      <c r="AW26" s="5">
        <v>40.5</v>
      </c>
      <c r="AX26" s="6"/>
      <c r="AY26" s="7"/>
      <c r="AZ26" s="5">
        <v>13.72</v>
      </c>
      <c r="BA26" s="6"/>
      <c r="BB26" s="7"/>
      <c r="BC26" s="5">
        <v>0.46</v>
      </c>
      <c r="BD26" s="6"/>
      <c r="BE26" s="7"/>
    </row>
    <row r="27" spans="6:57" ht="15">
      <c r="F27" s="8">
        <v>42</v>
      </c>
      <c r="G27" s="8"/>
      <c r="H27" s="8" t="s">
        <v>60</v>
      </c>
      <c r="I27" s="8"/>
      <c r="J27" s="8"/>
      <c r="K27" s="8"/>
      <c r="L27" s="8"/>
      <c r="M27" s="8"/>
      <c r="N27" s="8"/>
      <c r="O27" s="8"/>
      <c r="P27" s="8"/>
      <c r="Q27" s="8">
        <v>200</v>
      </c>
      <c r="R27" s="8"/>
      <c r="S27" s="8">
        <v>4.02</v>
      </c>
      <c r="T27" s="8"/>
      <c r="U27" s="8"/>
      <c r="V27" s="8">
        <v>9.04</v>
      </c>
      <c r="W27" s="8"/>
      <c r="X27" s="8"/>
      <c r="Y27" s="8">
        <v>25.9</v>
      </c>
      <c r="Z27" s="8"/>
      <c r="AA27" s="8"/>
      <c r="AB27" s="8">
        <v>120</v>
      </c>
      <c r="AC27" s="8"/>
      <c r="AD27" s="8"/>
      <c r="AE27" s="8"/>
      <c r="AF27" s="8"/>
      <c r="AG27" s="8"/>
      <c r="AH27" s="8">
        <v>0.11</v>
      </c>
      <c r="AI27" s="8"/>
      <c r="AJ27" s="8"/>
      <c r="AK27" s="8">
        <v>1.18</v>
      </c>
      <c r="AL27" s="8"/>
      <c r="AM27" s="8"/>
      <c r="AN27" s="8">
        <v>0.17</v>
      </c>
      <c r="AO27" s="8"/>
      <c r="AP27" s="8"/>
      <c r="AQ27" s="8">
        <v>1.9</v>
      </c>
      <c r="AR27" s="8"/>
      <c r="AS27" s="8"/>
      <c r="AT27" s="8">
        <v>24.06</v>
      </c>
      <c r="AU27" s="8"/>
      <c r="AV27" s="8"/>
      <c r="AW27" s="8">
        <v>68.64</v>
      </c>
      <c r="AX27" s="8"/>
      <c r="AY27" s="8"/>
      <c r="AZ27" s="8">
        <v>26.72</v>
      </c>
      <c r="BA27" s="8"/>
      <c r="BB27" s="8"/>
      <c r="BC27" s="8">
        <v>0.94</v>
      </c>
      <c r="BD27" s="8"/>
      <c r="BE27" s="8"/>
    </row>
    <row r="28" spans="6:57" ht="15">
      <c r="F28" s="5">
        <v>189</v>
      </c>
      <c r="G28" s="7"/>
      <c r="H28" s="5" t="s">
        <v>154</v>
      </c>
      <c r="I28" s="6"/>
      <c r="J28" s="6"/>
      <c r="K28" s="6"/>
      <c r="L28" s="6"/>
      <c r="M28" s="6"/>
      <c r="N28" s="6"/>
      <c r="O28" s="6"/>
      <c r="P28" s="7"/>
      <c r="Q28" s="5">
        <v>80</v>
      </c>
      <c r="R28" s="7"/>
      <c r="S28" s="5">
        <v>11.39</v>
      </c>
      <c r="T28" s="6"/>
      <c r="U28" s="7"/>
      <c r="V28" s="5">
        <v>12.5</v>
      </c>
      <c r="W28" s="6"/>
      <c r="X28" s="7"/>
      <c r="Y28" s="5">
        <v>6.12</v>
      </c>
      <c r="Z28" s="6"/>
      <c r="AA28" s="7"/>
      <c r="AB28" s="5">
        <v>188.5</v>
      </c>
      <c r="AC28" s="6"/>
      <c r="AD28" s="6"/>
      <c r="AE28" s="6"/>
      <c r="AF28" s="6"/>
      <c r="AG28" s="7"/>
      <c r="AH28" s="5">
        <v>0.085</v>
      </c>
      <c r="AI28" s="6"/>
      <c r="AJ28" s="7"/>
      <c r="AK28" s="5">
        <v>0</v>
      </c>
      <c r="AL28" s="6"/>
      <c r="AM28" s="7"/>
      <c r="AN28" s="5">
        <v>0.053</v>
      </c>
      <c r="AO28" s="6"/>
      <c r="AP28" s="7"/>
      <c r="AQ28" s="5">
        <v>0.69</v>
      </c>
      <c r="AR28" s="6"/>
      <c r="AS28" s="7"/>
      <c r="AT28" s="5">
        <v>13.99</v>
      </c>
      <c r="AU28" s="6"/>
      <c r="AV28" s="7"/>
      <c r="AW28" s="5">
        <v>145.49</v>
      </c>
      <c r="AX28" s="6"/>
      <c r="AY28" s="7"/>
      <c r="AZ28" s="5">
        <v>22.47</v>
      </c>
      <c r="BA28" s="6"/>
      <c r="BB28" s="7"/>
      <c r="BC28" s="5">
        <v>3.04</v>
      </c>
      <c r="BD28" s="6"/>
      <c r="BE28" s="7"/>
    </row>
    <row r="29" spans="6:57" ht="15">
      <c r="F29" s="5">
        <v>92</v>
      </c>
      <c r="G29" s="7"/>
      <c r="H29" s="8" t="s">
        <v>61</v>
      </c>
      <c r="I29" s="8"/>
      <c r="J29" s="8"/>
      <c r="K29" s="8"/>
      <c r="L29" s="8"/>
      <c r="M29" s="8"/>
      <c r="N29" s="8"/>
      <c r="O29" s="8"/>
      <c r="P29" s="8"/>
      <c r="Q29" s="8">
        <v>230</v>
      </c>
      <c r="R29" s="8"/>
      <c r="S29" s="8">
        <v>4.18</v>
      </c>
      <c r="T29" s="8"/>
      <c r="U29" s="8"/>
      <c r="V29" s="8">
        <v>16.68</v>
      </c>
      <c r="W29" s="8"/>
      <c r="X29" s="8"/>
      <c r="Y29" s="8">
        <v>25.32</v>
      </c>
      <c r="Z29" s="8"/>
      <c r="AA29" s="8"/>
      <c r="AB29" s="8">
        <v>267</v>
      </c>
      <c r="AC29" s="8"/>
      <c r="AD29" s="8"/>
      <c r="AE29" s="8"/>
      <c r="AF29" s="8"/>
      <c r="AG29" s="8"/>
      <c r="AH29" s="8">
        <v>0.13</v>
      </c>
      <c r="AI29" s="8"/>
      <c r="AJ29" s="8"/>
      <c r="AK29" s="8">
        <v>17.23</v>
      </c>
      <c r="AL29" s="8"/>
      <c r="AM29" s="8"/>
      <c r="AN29" s="8">
        <v>0.53</v>
      </c>
      <c r="AO29" s="8"/>
      <c r="AP29" s="8"/>
      <c r="AQ29" s="8">
        <v>1.2</v>
      </c>
      <c r="AR29" s="8"/>
      <c r="AS29" s="8"/>
      <c r="AT29" s="8">
        <v>17.23</v>
      </c>
      <c r="AU29" s="8"/>
      <c r="AV29" s="8"/>
      <c r="AW29" s="8">
        <v>85.19</v>
      </c>
      <c r="AX29" s="8"/>
      <c r="AY29" s="8"/>
      <c r="AZ29" s="8">
        <v>37.57</v>
      </c>
      <c r="BA29" s="8"/>
      <c r="BB29" s="8"/>
      <c r="BC29" s="8">
        <v>1.57</v>
      </c>
      <c r="BD29" s="8"/>
      <c r="BE29" s="8"/>
    </row>
    <row r="30" spans="6:57" ht="15">
      <c r="F30" s="5">
        <v>293</v>
      </c>
      <c r="G30" s="7"/>
      <c r="H30" s="8" t="s">
        <v>109</v>
      </c>
      <c r="I30" s="8"/>
      <c r="J30" s="8"/>
      <c r="K30" s="8"/>
      <c r="L30" s="8"/>
      <c r="M30" s="8"/>
      <c r="N30" s="8"/>
      <c r="O30" s="8"/>
      <c r="P30" s="8"/>
      <c r="Q30" s="8">
        <v>200</v>
      </c>
      <c r="R30" s="8"/>
      <c r="S30" s="8">
        <v>2</v>
      </c>
      <c r="T30" s="8"/>
      <c r="U30" s="8"/>
      <c r="V30" s="8">
        <v>0.2</v>
      </c>
      <c r="W30" s="8"/>
      <c r="X30" s="8"/>
      <c r="Y30" s="8">
        <v>5.8</v>
      </c>
      <c r="Z30" s="8"/>
      <c r="AA30" s="8"/>
      <c r="AB30" s="8">
        <v>36</v>
      </c>
      <c r="AC30" s="8"/>
      <c r="AD30" s="8"/>
      <c r="AE30" s="8"/>
      <c r="AF30" s="8"/>
      <c r="AG30" s="8"/>
      <c r="AH30" s="8">
        <v>0.02</v>
      </c>
      <c r="AI30" s="8"/>
      <c r="AJ30" s="8"/>
      <c r="AK30" s="8">
        <v>4</v>
      </c>
      <c r="AL30" s="8"/>
      <c r="AM30" s="8"/>
      <c r="AN30" s="8">
        <v>0</v>
      </c>
      <c r="AO30" s="8"/>
      <c r="AP30" s="8"/>
      <c r="AQ30" s="8">
        <v>0.2</v>
      </c>
      <c r="AR30" s="8"/>
      <c r="AS30" s="8"/>
      <c r="AT30" s="8">
        <v>14</v>
      </c>
      <c r="AU30" s="8"/>
      <c r="AV30" s="8"/>
      <c r="AW30" s="8">
        <v>14</v>
      </c>
      <c r="AX30" s="8"/>
      <c r="AY30" s="8"/>
      <c r="AZ30" s="8">
        <v>8</v>
      </c>
      <c r="BA30" s="8"/>
      <c r="BB30" s="8"/>
      <c r="BC30" s="8">
        <v>2.8</v>
      </c>
      <c r="BD30" s="8"/>
      <c r="BE30" s="8"/>
    </row>
    <row r="31" spans="6:57" ht="15">
      <c r="F31" s="5">
        <v>481</v>
      </c>
      <c r="G31" s="7"/>
      <c r="H31" s="5" t="s">
        <v>152</v>
      </c>
      <c r="I31" s="6"/>
      <c r="J31" s="6"/>
      <c r="K31" s="6"/>
      <c r="L31" s="6"/>
      <c r="M31" s="6"/>
      <c r="N31" s="6"/>
      <c r="O31" s="6"/>
      <c r="P31" s="7"/>
      <c r="Q31" s="5">
        <v>40</v>
      </c>
      <c r="R31" s="7"/>
      <c r="S31" s="5">
        <v>2.92</v>
      </c>
      <c r="T31" s="6"/>
      <c r="U31" s="7"/>
      <c r="V31" s="5">
        <v>0.36</v>
      </c>
      <c r="W31" s="6"/>
      <c r="X31" s="7"/>
      <c r="Y31" s="5">
        <v>16.6</v>
      </c>
      <c r="Z31" s="6"/>
      <c r="AA31" s="7"/>
      <c r="AB31" s="5">
        <v>75.6</v>
      </c>
      <c r="AC31" s="6"/>
      <c r="AD31" s="6"/>
      <c r="AE31" s="6"/>
      <c r="AF31" s="6"/>
      <c r="AG31" s="7"/>
      <c r="AH31" s="5">
        <v>0.08</v>
      </c>
      <c r="AI31" s="6"/>
      <c r="AJ31" s="7"/>
      <c r="AK31" s="5">
        <v>0</v>
      </c>
      <c r="AL31" s="6"/>
      <c r="AM31" s="7"/>
      <c r="AN31" s="5">
        <v>0</v>
      </c>
      <c r="AO31" s="6"/>
      <c r="AP31" s="7"/>
      <c r="AQ31" s="5">
        <v>0.8</v>
      </c>
      <c r="AR31" s="6"/>
      <c r="AS31" s="7"/>
      <c r="AT31" s="5">
        <v>16.53</v>
      </c>
      <c r="AU31" s="6"/>
      <c r="AV31" s="7"/>
      <c r="AW31" s="5">
        <v>63.2</v>
      </c>
      <c r="AX31" s="6"/>
      <c r="AY31" s="7"/>
      <c r="AZ31" s="5">
        <v>11.46</v>
      </c>
      <c r="BA31" s="6"/>
      <c r="BB31" s="7"/>
      <c r="BC31" s="5">
        <v>0.34</v>
      </c>
      <c r="BD31" s="6"/>
      <c r="BE31" s="7"/>
    </row>
    <row r="32" spans="6:57" ht="15">
      <c r="F32" s="5">
        <v>482</v>
      </c>
      <c r="G32" s="7"/>
      <c r="H32" s="8" t="s">
        <v>21</v>
      </c>
      <c r="I32" s="8"/>
      <c r="J32" s="8"/>
      <c r="K32" s="8"/>
      <c r="L32" s="8"/>
      <c r="M32" s="8"/>
      <c r="N32" s="8"/>
      <c r="O32" s="8"/>
      <c r="P32" s="8"/>
      <c r="Q32" s="8">
        <v>35</v>
      </c>
      <c r="R32" s="8"/>
      <c r="S32" s="8">
        <v>2.66</v>
      </c>
      <c r="T32" s="8"/>
      <c r="U32" s="8"/>
      <c r="V32" s="8">
        <v>0.32</v>
      </c>
      <c r="W32" s="8"/>
      <c r="X32" s="8"/>
      <c r="Y32" s="8">
        <v>14.35</v>
      </c>
      <c r="Z32" s="8"/>
      <c r="AA32" s="8"/>
      <c r="AB32" s="8">
        <v>81</v>
      </c>
      <c r="AC32" s="8"/>
      <c r="AD32" s="8"/>
      <c r="AE32" s="8"/>
      <c r="AF32" s="8"/>
      <c r="AG32" s="8"/>
      <c r="AH32" s="8">
        <v>0.07</v>
      </c>
      <c r="AI32" s="8"/>
      <c r="AJ32" s="8"/>
      <c r="AK32" s="8">
        <v>0</v>
      </c>
      <c r="AL32" s="8"/>
      <c r="AM32" s="8"/>
      <c r="AN32" s="8">
        <v>0</v>
      </c>
      <c r="AO32" s="8"/>
      <c r="AP32" s="8"/>
      <c r="AQ32" s="8">
        <v>0.4</v>
      </c>
      <c r="AR32" s="8"/>
      <c r="AS32" s="8"/>
      <c r="AT32" s="8">
        <v>2.8</v>
      </c>
      <c r="AU32" s="8"/>
      <c r="AV32" s="8"/>
      <c r="AW32" s="8">
        <v>9.1</v>
      </c>
      <c r="AX32" s="8"/>
      <c r="AY32" s="8"/>
      <c r="AZ32" s="8">
        <v>9.45</v>
      </c>
      <c r="BA32" s="8"/>
      <c r="BB32" s="8"/>
      <c r="BC32" s="8">
        <v>0.42</v>
      </c>
      <c r="BD32" s="8"/>
      <c r="BE32" s="8"/>
    </row>
    <row r="33" spans="6:57" ht="15.75" thickBot="1">
      <c r="F33" s="10" t="s">
        <v>24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9">
        <f>S26+S27+S28+S29+S30+S31+S32</f>
        <v>29.040000000000003</v>
      </c>
      <c r="T33" s="9"/>
      <c r="U33" s="9"/>
      <c r="V33" s="9">
        <f>V26+V27+V28+V29+V30+V31+V32</f>
        <v>41.080000000000005</v>
      </c>
      <c r="W33" s="9"/>
      <c r="X33" s="9"/>
      <c r="Y33" s="9">
        <f>Y26+Y27+Y28+Y29+Y30+Y31+Y32</f>
        <v>98.28999999999999</v>
      </c>
      <c r="Z33" s="9"/>
      <c r="AA33" s="9"/>
      <c r="AB33" s="9">
        <f>AB27+AB28+AB29+AB30+AB31+AB32</f>
        <v>768.1</v>
      </c>
      <c r="AC33" s="9"/>
      <c r="AD33" s="9"/>
      <c r="AE33" s="9"/>
      <c r="AF33" s="9"/>
      <c r="AG33" s="9"/>
      <c r="AH33" s="9">
        <f>AH26+AH27+AH28+AH29+AH30+AH31+AH32</f>
        <v>0.5670000000000001</v>
      </c>
      <c r="AI33" s="9"/>
      <c r="AJ33" s="9"/>
      <c r="AK33" s="9">
        <f>AK26+AK27+AK29+AK30</f>
        <v>28.95</v>
      </c>
      <c r="AL33" s="9"/>
      <c r="AM33" s="9"/>
      <c r="AN33" s="9">
        <f>AN26+AN27+AN28+AN29</f>
        <v>0.783</v>
      </c>
      <c r="AO33" s="9"/>
      <c r="AP33" s="9"/>
      <c r="AQ33" s="9">
        <f>AQ26+AQ27+AQ28+AQ29+AQ30+AQ31+AQ32</f>
        <v>5.32</v>
      </c>
      <c r="AR33" s="9"/>
      <c r="AS33" s="9"/>
      <c r="AT33" s="9">
        <f>AT26+AT27+AT28+AT29+AT30+AT31+AT32</f>
        <v>101.69</v>
      </c>
      <c r="AU33" s="9"/>
      <c r="AV33" s="9"/>
      <c r="AW33" s="9">
        <f>AW26+AW27+AW28+AW29+AW30+AW31+AW32</f>
        <v>426.12</v>
      </c>
      <c r="AX33" s="9"/>
      <c r="AY33" s="9"/>
      <c r="AZ33" s="9">
        <f>AZ26+AZ27+AZ28+AZ29+AZ30+AZ31+AZ32</f>
        <v>129.39</v>
      </c>
      <c r="BA33" s="9"/>
      <c r="BB33" s="9"/>
      <c r="BC33" s="9">
        <f>BC26+BC27+BC28+BC29+BC30+BC31+BC32</f>
        <v>9.569999999999999</v>
      </c>
      <c r="BD33" s="9"/>
      <c r="BE33" s="9"/>
    </row>
    <row r="34" spans="6:57" ht="15" hidden="1">
      <c r="F34" s="11" t="s">
        <v>29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</row>
    <row r="35" spans="6:57" ht="15" hidden="1">
      <c r="F35" s="8">
        <v>1</v>
      </c>
      <c r="G35" s="8"/>
      <c r="H35" s="5" t="s">
        <v>44</v>
      </c>
      <c r="I35" s="6"/>
      <c r="J35" s="6"/>
      <c r="K35" s="6"/>
      <c r="L35" s="6"/>
      <c r="M35" s="6"/>
      <c r="N35" s="6"/>
      <c r="O35" s="6"/>
      <c r="P35" s="7"/>
      <c r="Q35" s="5">
        <v>25</v>
      </c>
      <c r="R35" s="7"/>
      <c r="S35" s="5"/>
      <c r="T35" s="6"/>
      <c r="U35" s="7"/>
      <c r="V35" s="5"/>
      <c r="W35" s="6"/>
      <c r="X35" s="7"/>
      <c r="Y35" s="5"/>
      <c r="Z35" s="6"/>
      <c r="AA35" s="7"/>
      <c r="AB35" s="5"/>
      <c r="AC35" s="6"/>
      <c r="AD35" s="6"/>
      <c r="AE35" s="6"/>
      <c r="AF35" s="6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6:57" ht="15" hidden="1">
      <c r="F36" s="8">
        <v>2</v>
      </c>
      <c r="G36" s="8"/>
      <c r="H36" s="8" t="s">
        <v>61</v>
      </c>
      <c r="I36" s="8"/>
      <c r="J36" s="8"/>
      <c r="K36" s="8"/>
      <c r="L36" s="8"/>
      <c r="M36" s="8"/>
      <c r="N36" s="8"/>
      <c r="O36" s="8"/>
      <c r="P36" s="8"/>
      <c r="Q36" s="8">
        <v>205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6:57" ht="15" hidden="1">
      <c r="F37" s="8">
        <v>3</v>
      </c>
      <c r="G37" s="8"/>
      <c r="H37" s="5" t="s">
        <v>34</v>
      </c>
      <c r="I37" s="6"/>
      <c r="J37" s="6"/>
      <c r="K37" s="6"/>
      <c r="L37" s="6"/>
      <c r="M37" s="6"/>
      <c r="N37" s="6"/>
      <c r="O37" s="6"/>
      <c r="P37" s="7"/>
      <c r="Q37" s="5">
        <v>200</v>
      </c>
      <c r="R37" s="7"/>
      <c r="S37" s="5"/>
      <c r="T37" s="6"/>
      <c r="U37" s="7"/>
      <c r="V37" s="5"/>
      <c r="W37" s="6"/>
      <c r="X37" s="7"/>
      <c r="Y37" s="5"/>
      <c r="Z37" s="6"/>
      <c r="AA37" s="7"/>
      <c r="AB37" s="5"/>
      <c r="AC37" s="6"/>
      <c r="AD37" s="6"/>
      <c r="AE37" s="6"/>
      <c r="AF37" s="6"/>
      <c r="AG37" s="7"/>
      <c r="AH37" s="5"/>
      <c r="AI37" s="6"/>
      <c r="AJ37" s="7"/>
      <c r="AK37" s="5"/>
      <c r="AL37" s="6"/>
      <c r="AM37" s="7"/>
      <c r="AN37" s="5"/>
      <c r="AO37" s="6"/>
      <c r="AP37" s="7"/>
      <c r="AQ37" s="5"/>
      <c r="AR37" s="6"/>
      <c r="AS37" s="7"/>
      <c r="AT37" s="5"/>
      <c r="AU37" s="6"/>
      <c r="AV37" s="7"/>
      <c r="AW37" s="5"/>
      <c r="AX37" s="6"/>
      <c r="AY37" s="7"/>
      <c r="AZ37" s="5"/>
      <c r="BA37" s="6"/>
      <c r="BB37" s="7"/>
      <c r="BC37" s="5"/>
      <c r="BD37" s="6"/>
      <c r="BE37" s="7"/>
    </row>
    <row r="38" spans="6:57" ht="15" hidden="1">
      <c r="F38" s="8">
        <v>4</v>
      </c>
      <c r="G38" s="8"/>
      <c r="H38" s="8" t="s">
        <v>21</v>
      </c>
      <c r="I38" s="8"/>
      <c r="J38" s="8"/>
      <c r="K38" s="8"/>
      <c r="L38" s="8"/>
      <c r="M38" s="8"/>
      <c r="N38" s="8"/>
      <c r="O38" s="8"/>
      <c r="P38" s="8"/>
      <c r="Q38" s="8">
        <v>50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6:57" ht="15" hidden="1">
      <c r="F39" s="8">
        <v>5</v>
      </c>
      <c r="G39" s="8"/>
      <c r="H39" s="8" t="s">
        <v>22</v>
      </c>
      <c r="I39" s="8"/>
      <c r="J39" s="8"/>
      <c r="K39" s="8"/>
      <c r="L39" s="8"/>
      <c r="M39" s="8"/>
      <c r="N39" s="8"/>
      <c r="O39" s="8"/>
      <c r="P39" s="8"/>
      <c r="Q39" s="8">
        <v>200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6:57" ht="15" hidden="1">
      <c r="F40" s="10" t="s">
        <v>24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6:57" ht="15" hidden="1">
      <c r="F41" s="11" t="s">
        <v>33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</row>
    <row r="42" spans="6:57" ht="15" hidden="1">
      <c r="F42" s="8">
        <v>1</v>
      </c>
      <c r="G42" s="8"/>
      <c r="H42" s="8" t="s">
        <v>50</v>
      </c>
      <c r="I42" s="8"/>
      <c r="J42" s="8"/>
      <c r="K42" s="8"/>
      <c r="L42" s="8"/>
      <c r="M42" s="8"/>
      <c r="N42" s="8"/>
      <c r="O42" s="8"/>
      <c r="P42" s="8"/>
      <c r="Q42" s="8">
        <v>100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6:57" ht="15.75" hidden="1" thickBot="1">
      <c r="F43" s="17" t="s">
        <v>24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</row>
    <row r="44" spans="6:57" ht="15.75" thickBot="1">
      <c r="F44" s="22" t="s">
        <v>35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19">
        <f>S17+S33+S24+S40+S43</f>
        <v>43.68000000000001</v>
      </c>
      <c r="T44" s="20"/>
      <c r="U44" s="21"/>
      <c r="V44" s="19">
        <f>V43+V40+V24+V33+V17</f>
        <v>54.34</v>
      </c>
      <c r="W44" s="20"/>
      <c r="X44" s="21"/>
      <c r="Y44" s="19">
        <f>Y43+Y40+Y24+Y33+Y17</f>
        <v>130.49</v>
      </c>
      <c r="Z44" s="20"/>
      <c r="AA44" s="21"/>
      <c r="AB44" s="19">
        <f>AB43+AB40+AB24+AB33+AB17</f>
        <v>1170.9</v>
      </c>
      <c r="AC44" s="20"/>
      <c r="AD44" s="20"/>
      <c r="AE44" s="20"/>
      <c r="AF44" s="20"/>
      <c r="AG44" s="21"/>
      <c r="AH44" s="19">
        <f>AH43+AH40+AH24+AH33+AH17</f>
        <v>0.793</v>
      </c>
      <c r="AI44" s="20"/>
      <c r="AJ44" s="21"/>
      <c r="AK44" s="19">
        <f>AK43+AK40+AK24+AK33+AK17</f>
        <v>39.07</v>
      </c>
      <c r="AL44" s="20"/>
      <c r="AM44" s="21"/>
      <c r="AN44" s="19">
        <f>AN43+AN40+AN24+AN33+AN17</f>
        <v>0.925</v>
      </c>
      <c r="AO44" s="20"/>
      <c r="AP44" s="21"/>
      <c r="AQ44" s="19">
        <f>AQ43+AQ40+AQ24+AQ33+AQ17</f>
        <v>8.26</v>
      </c>
      <c r="AR44" s="20"/>
      <c r="AS44" s="21"/>
      <c r="AT44" s="19">
        <f>AT43+AT40+AT24+AT33+AT17</f>
        <v>218.89</v>
      </c>
      <c r="AU44" s="20"/>
      <c r="AV44" s="21"/>
      <c r="AW44" s="19">
        <f>AW43+AW40+AW24+AW33+AW17</f>
        <v>669.52</v>
      </c>
      <c r="AX44" s="20"/>
      <c r="AY44" s="21"/>
      <c r="AZ44" s="19">
        <f>AZ43+AZ40+AZ24+AZ33+AZ17</f>
        <v>166.58999999999997</v>
      </c>
      <c r="BA44" s="20"/>
      <c r="BB44" s="21"/>
      <c r="BC44" s="19">
        <f>BC43+BC40+BC24+BC33+BC17</f>
        <v>13.709999999999999</v>
      </c>
      <c r="BD44" s="20"/>
      <c r="BE44" s="21"/>
    </row>
  </sheetData>
  <sheetProtection/>
  <mergeCells count="462">
    <mergeCell ref="AW27:AY27"/>
    <mergeCell ref="BC27:BE27"/>
    <mergeCell ref="AK27:AM27"/>
    <mergeCell ref="AN27:AP27"/>
    <mergeCell ref="AQ27:AS27"/>
    <mergeCell ref="AT27:AV27"/>
    <mergeCell ref="F22:G22"/>
    <mergeCell ref="AZ27:BB27"/>
    <mergeCell ref="V27:X27"/>
    <mergeCell ref="Y27:AA27"/>
    <mergeCell ref="AB27:AG27"/>
    <mergeCell ref="AH27:AJ27"/>
    <mergeCell ref="F27:G27"/>
    <mergeCell ref="H27:P27"/>
    <mergeCell ref="Q27:R27"/>
    <mergeCell ref="S27:U27"/>
    <mergeCell ref="AB22:AG22"/>
    <mergeCell ref="Y22:AA22"/>
    <mergeCell ref="V22:X22"/>
    <mergeCell ref="S22:U22"/>
    <mergeCell ref="Q22:R22"/>
    <mergeCell ref="H22:P22"/>
    <mergeCell ref="F5:BE6"/>
    <mergeCell ref="AW21:AY21"/>
    <mergeCell ref="AZ21:BB21"/>
    <mergeCell ref="BC21:BE21"/>
    <mergeCell ref="AK21:AM21"/>
    <mergeCell ref="AN21:AP21"/>
    <mergeCell ref="AQ21:AS21"/>
    <mergeCell ref="AT21:AV21"/>
    <mergeCell ref="V21:X21"/>
    <mergeCell ref="Y21:AA21"/>
    <mergeCell ref="AB21:AG21"/>
    <mergeCell ref="AH21:AJ21"/>
    <mergeCell ref="F21:G21"/>
    <mergeCell ref="H21:P21"/>
    <mergeCell ref="Q21:R21"/>
    <mergeCell ref="S21:U21"/>
    <mergeCell ref="AB32:AG32"/>
    <mergeCell ref="AH32:AJ32"/>
    <mergeCell ref="AW32:AY32"/>
    <mergeCell ref="AZ32:BB32"/>
    <mergeCell ref="BC32:BE32"/>
    <mergeCell ref="AK32:AM32"/>
    <mergeCell ref="AN32:AP32"/>
    <mergeCell ref="AQ32:AS32"/>
    <mergeCell ref="AT32:AV32"/>
    <mergeCell ref="F32:G32"/>
    <mergeCell ref="H32:P32"/>
    <mergeCell ref="Q32:R32"/>
    <mergeCell ref="S32:U32"/>
    <mergeCell ref="V32:X32"/>
    <mergeCell ref="Y32:AA32"/>
    <mergeCell ref="AB20:AG20"/>
    <mergeCell ref="AH20:AJ20"/>
    <mergeCell ref="AW20:AY20"/>
    <mergeCell ref="AZ20:BB20"/>
    <mergeCell ref="BC20:BE20"/>
    <mergeCell ref="AK20:AM20"/>
    <mergeCell ref="AN20:AP20"/>
    <mergeCell ref="AQ20:AS20"/>
    <mergeCell ref="AT20:AV20"/>
    <mergeCell ref="F20:G20"/>
    <mergeCell ref="H20:P20"/>
    <mergeCell ref="Q20:R20"/>
    <mergeCell ref="S20:U20"/>
    <mergeCell ref="V20:X20"/>
    <mergeCell ref="Y20:AA20"/>
    <mergeCell ref="AB15:AG15"/>
    <mergeCell ref="AH15:AJ15"/>
    <mergeCell ref="AK15:AM15"/>
    <mergeCell ref="AN15:AP15"/>
    <mergeCell ref="AQ15:AS15"/>
    <mergeCell ref="AT15:AV15"/>
    <mergeCell ref="F15:G15"/>
    <mergeCell ref="H15:P15"/>
    <mergeCell ref="Q15:R15"/>
    <mergeCell ref="S15:U15"/>
    <mergeCell ref="V15:X15"/>
    <mergeCell ref="Y15:AA15"/>
    <mergeCell ref="AZ29:BB29"/>
    <mergeCell ref="BC29:BE29"/>
    <mergeCell ref="AK29:AM29"/>
    <mergeCell ref="AN29:AP29"/>
    <mergeCell ref="AQ29:AS29"/>
    <mergeCell ref="AT29:AV29"/>
    <mergeCell ref="S29:U29"/>
    <mergeCell ref="V29:X29"/>
    <mergeCell ref="Y29:AA29"/>
    <mergeCell ref="AB29:AG29"/>
    <mergeCell ref="AH29:AJ29"/>
    <mergeCell ref="AW29:AY29"/>
    <mergeCell ref="AW13:AY13"/>
    <mergeCell ref="AZ13:BB13"/>
    <mergeCell ref="BC13:BE13"/>
    <mergeCell ref="AK13:AM13"/>
    <mergeCell ref="AN13:AP13"/>
    <mergeCell ref="AQ13:AS13"/>
    <mergeCell ref="AT13:AV13"/>
    <mergeCell ref="F44:R44"/>
    <mergeCell ref="S44:U44"/>
    <mergeCell ref="V44:X44"/>
    <mergeCell ref="Y44:AA44"/>
    <mergeCell ref="F13:G13"/>
    <mergeCell ref="H13:P13"/>
    <mergeCell ref="Q13:R13"/>
    <mergeCell ref="S13:U13"/>
    <mergeCell ref="F29:G29"/>
    <mergeCell ref="H29:P29"/>
    <mergeCell ref="AZ44:BB44"/>
    <mergeCell ref="AH38:AJ38"/>
    <mergeCell ref="F43:R43"/>
    <mergeCell ref="H38:P38"/>
    <mergeCell ref="Q38:R38"/>
    <mergeCell ref="S38:U38"/>
    <mergeCell ref="V38:X38"/>
    <mergeCell ref="V42:X42"/>
    <mergeCell ref="Y42:AA42"/>
    <mergeCell ref="S43:U43"/>
    <mergeCell ref="AZ43:BB43"/>
    <mergeCell ref="BC43:BE43"/>
    <mergeCell ref="AB44:AG44"/>
    <mergeCell ref="AH44:AJ44"/>
    <mergeCell ref="BC44:BE44"/>
    <mergeCell ref="AK44:AM44"/>
    <mergeCell ref="AN44:AP44"/>
    <mergeCell ref="AQ44:AS44"/>
    <mergeCell ref="AT44:AV44"/>
    <mergeCell ref="AW44:AY44"/>
    <mergeCell ref="BC42:BE42"/>
    <mergeCell ref="AK42:AM42"/>
    <mergeCell ref="AN42:AP42"/>
    <mergeCell ref="AQ42:AS42"/>
    <mergeCell ref="AT42:AV42"/>
    <mergeCell ref="AW42:AY42"/>
    <mergeCell ref="AZ42:BB42"/>
    <mergeCell ref="AW43:AY43"/>
    <mergeCell ref="AH43:AJ43"/>
    <mergeCell ref="AK43:AM43"/>
    <mergeCell ref="AN43:AP43"/>
    <mergeCell ref="AQ43:AS43"/>
    <mergeCell ref="Y43:AA43"/>
    <mergeCell ref="AB43:AG43"/>
    <mergeCell ref="F42:G42"/>
    <mergeCell ref="H42:P42"/>
    <mergeCell ref="Q42:R42"/>
    <mergeCell ref="S42:U42"/>
    <mergeCell ref="AT43:AV43"/>
    <mergeCell ref="AB42:AG42"/>
    <mergeCell ref="AH42:AJ42"/>
    <mergeCell ref="V43:X43"/>
    <mergeCell ref="AT40:AV40"/>
    <mergeCell ref="BC40:BE40"/>
    <mergeCell ref="F41:BE41"/>
    <mergeCell ref="AW40:AY40"/>
    <mergeCell ref="AZ40:BB40"/>
    <mergeCell ref="F40:R40"/>
    <mergeCell ref="S40:U40"/>
    <mergeCell ref="V40:X40"/>
    <mergeCell ref="Y40:AA40"/>
    <mergeCell ref="Y39:AA39"/>
    <mergeCell ref="AB39:AG39"/>
    <mergeCell ref="AH39:AJ39"/>
    <mergeCell ref="AK39:AM39"/>
    <mergeCell ref="AQ39:AS39"/>
    <mergeCell ref="AB40:AG40"/>
    <mergeCell ref="AH40:AJ40"/>
    <mergeCell ref="AK40:AM40"/>
    <mergeCell ref="AN40:AP40"/>
    <mergeCell ref="AQ40:AS40"/>
    <mergeCell ref="AT39:AV39"/>
    <mergeCell ref="AW39:AY39"/>
    <mergeCell ref="F39:G39"/>
    <mergeCell ref="AZ39:BB39"/>
    <mergeCell ref="AN39:AP39"/>
    <mergeCell ref="BC39:BE39"/>
    <mergeCell ref="H39:P39"/>
    <mergeCell ref="Q39:R39"/>
    <mergeCell ref="S39:U39"/>
    <mergeCell ref="V39:X39"/>
    <mergeCell ref="F38:G38"/>
    <mergeCell ref="BC38:BE38"/>
    <mergeCell ref="AQ38:AS38"/>
    <mergeCell ref="AT38:AV38"/>
    <mergeCell ref="AW38:AY38"/>
    <mergeCell ref="AZ38:BB38"/>
    <mergeCell ref="AK38:AM38"/>
    <mergeCell ref="AN38:AP38"/>
    <mergeCell ref="Y38:AA38"/>
    <mergeCell ref="AB38:AG38"/>
    <mergeCell ref="F37:G37"/>
    <mergeCell ref="BC37:BE37"/>
    <mergeCell ref="AN37:AP37"/>
    <mergeCell ref="AQ37:AS37"/>
    <mergeCell ref="AW37:AY37"/>
    <mergeCell ref="AZ37:BB37"/>
    <mergeCell ref="Y37:AA37"/>
    <mergeCell ref="AB37:AG37"/>
    <mergeCell ref="AH37:AJ37"/>
    <mergeCell ref="AK37:AM37"/>
    <mergeCell ref="AT37:AV37"/>
    <mergeCell ref="AQ36:AS36"/>
    <mergeCell ref="AT36:AV36"/>
    <mergeCell ref="V36:X36"/>
    <mergeCell ref="Y36:AA36"/>
    <mergeCell ref="H37:P37"/>
    <mergeCell ref="Q37:R37"/>
    <mergeCell ref="S37:U37"/>
    <mergeCell ref="V37:X37"/>
    <mergeCell ref="F36:G36"/>
    <mergeCell ref="H36:P36"/>
    <mergeCell ref="Q36:R36"/>
    <mergeCell ref="AB36:AG36"/>
    <mergeCell ref="AK36:AM36"/>
    <mergeCell ref="AN36:AP36"/>
    <mergeCell ref="S36:U36"/>
    <mergeCell ref="Y35:AA35"/>
    <mergeCell ref="AQ35:AS35"/>
    <mergeCell ref="F34:BE34"/>
    <mergeCell ref="F35:G35"/>
    <mergeCell ref="H35:P35"/>
    <mergeCell ref="Q35:R35"/>
    <mergeCell ref="S35:U35"/>
    <mergeCell ref="V35:X35"/>
    <mergeCell ref="AT35:AV35"/>
    <mergeCell ref="AB35:AG35"/>
    <mergeCell ref="AH35:AJ35"/>
    <mergeCell ref="BC36:BE36"/>
    <mergeCell ref="BC35:BE35"/>
    <mergeCell ref="AW35:AY35"/>
    <mergeCell ref="AZ35:BB35"/>
    <mergeCell ref="AW36:AY36"/>
    <mergeCell ref="AZ36:BB36"/>
    <mergeCell ref="AK35:AM35"/>
    <mergeCell ref="AN35:AP35"/>
    <mergeCell ref="AH36:AJ36"/>
    <mergeCell ref="AB33:AG33"/>
    <mergeCell ref="AH33:AJ33"/>
    <mergeCell ref="AK33:AM33"/>
    <mergeCell ref="AN33:AP33"/>
    <mergeCell ref="F33:R33"/>
    <mergeCell ref="S33:U33"/>
    <mergeCell ref="V33:X33"/>
    <mergeCell ref="Y33:AA33"/>
    <mergeCell ref="AQ33:AS33"/>
    <mergeCell ref="AW30:AY30"/>
    <mergeCell ref="AZ30:BB30"/>
    <mergeCell ref="BC30:BE30"/>
    <mergeCell ref="AQ30:AS30"/>
    <mergeCell ref="AT30:AV30"/>
    <mergeCell ref="AT33:AV33"/>
    <mergeCell ref="AW33:AY33"/>
    <mergeCell ref="AZ33:BB33"/>
    <mergeCell ref="BC33:BE33"/>
    <mergeCell ref="AN30:AP30"/>
    <mergeCell ref="V31:X31"/>
    <mergeCell ref="Y31:AA31"/>
    <mergeCell ref="F30:G30"/>
    <mergeCell ref="H30:P30"/>
    <mergeCell ref="Q30:R30"/>
    <mergeCell ref="S30:U30"/>
    <mergeCell ref="AT31:AV31"/>
    <mergeCell ref="AW31:AY31"/>
    <mergeCell ref="AZ31:BB31"/>
    <mergeCell ref="BC31:BE31"/>
    <mergeCell ref="V30:X30"/>
    <mergeCell ref="Y30:AA30"/>
    <mergeCell ref="AN31:AP31"/>
    <mergeCell ref="AQ31:AS31"/>
    <mergeCell ref="AB30:AG30"/>
    <mergeCell ref="AH30:AJ30"/>
    <mergeCell ref="AB31:AG31"/>
    <mergeCell ref="AH31:AJ31"/>
    <mergeCell ref="AK31:AM31"/>
    <mergeCell ref="AH28:AJ28"/>
    <mergeCell ref="F31:G31"/>
    <mergeCell ref="H31:P31"/>
    <mergeCell ref="Q31:R31"/>
    <mergeCell ref="S31:U31"/>
    <mergeCell ref="AK30:AM30"/>
    <mergeCell ref="Q29:R29"/>
    <mergeCell ref="AZ28:BB28"/>
    <mergeCell ref="V28:X28"/>
    <mergeCell ref="Y28:AA28"/>
    <mergeCell ref="AB28:AG28"/>
    <mergeCell ref="F28:G28"/>
    <mergeCell ref="H28:P28"/>
    <mergeCell ref="Q28:R28"/>
    <mergeCell ref="S28:U28"/>
    <mergeCell ref="AW17:AY17"/>
    <mergeCell ref="AB17:AG17"/>
    <mergeCell ref="AH17:AJ17"/>
    <mergeCell ref="AK17:AM17"/>
    <mergeCell ref="BC28:BE28"/>
    <mergeCell ref="AK28:AM28"/>
    <mergeCell ref="AN28:AP28"/>
    <mergeCell ref="AQ28:AS28"/>
    <mergeCell ref="AT28:AV28"/>
    <mergeCell ref="AW28:AY28"/>
    <mergeCell ref="V26:X26"/>
    <mergeCell ref="AT26:AV26"/>
    <mergeCell ref="AW26:AY26"/>
    <mergeCell ref="AZ26:BB26"/>
    <mergeCell ref="AZ17:BB17"/>
    <mergeCell ref="Y26:AA26"/>
    <mergeCell ref="AB26:AG26"/>
    <mergeCell ref="AH26:AJ26"/>
    <mergeCell ref="AQ17:AS17"/>
    <mergeCell ref="AT17:AV17"/>
    <mergeCell ref="BC26:BE26"/>
    <mergeCell ref="AK26:AM26"/>
    <mergeCell ref="AN26:AP26"/>
    <mergeCell ref="AQ26:AS26"/>
    <mergeCell ref="BC17:BE17"/>
    <mergeCell ref="F25:BE25"/>
    <mergeCell ref="F26:G26"/>
    <mergeCell ref="H26:P26"/>
    <mergeCell ref="Q26:R26"/>
    <mergeCell ref="S26:U26"/>
    <mergeCell ref="AK16:AM16"/>
    <mergeCell ref="AN16:AP16"/>
    <mergeCell ref="AQ16:AS16"/>
    <mergeCell ref="AN17:AP17"/>
    <mergeCell ref="F17:R17"/>
    <mergeCell ref="S17:U17"/>
    <mergeCell ref="V17:X17"/>
    <mergeCell ref="Y17:AA17"/>
    <mergeCell ref="BC15:BE15"/>
    <mergeCell ref="F16:G16"/>
    <mergeCell ref="H16:P16"/>
    <mergeCell ref="Q16:R16"/>
    <mergeCell ref="S16:U16"/>
    <mergeCell ref="V16:X16"/>
    <mergeCell ref="Y16:AA16"/>
    <mergeCell ref="AB16:AG16"/>
    <mergeCell ref="AT16:AV16"/>
    <mergeCell ref="AH16:AJ16"/>
    <mergeCell ref="AQ14:AS14"/>
    <mergeCell ref="AT14:AV14"/>
    <mergeCell ref="BC14:BE14"/>
    <mergeCell ref="AZ16:BB16"/>
    <mergeCell ref="BC16:BE16"/>
    <mergeCell ref="AW16:AY16"/>
    <mergeCell ref="AW14:AY14"/>
    <mergeCell ref="AZ14:BB14"/>
    <mergeCell ref="AW15:AY15"/>
    <mergeCell ref="AZ15:BB15"/>
    <mergeCell ref="F14:G14"/>
    <mergeCell ref="H14:P14"/>
    <mergeCell ref="Q14:R14"/>
    <mergeCell ref="S14:U14"/>
    <mergeCell ref="AK14:AM14"/>
    <mergeCell ref="AN14:AP14"/>
    <mergeCell ref="V14:X14"/>
    <mergeCell ref="Y14:AA14"/>
    <mergeCell ref="AB14:AG14"/>
    <mergeCell ref="AH14:AJ14"/>
    <mergeCell ref="V13:X13"/>
    <mergeCell ref="Y13:AA13"/>
    <mergeCell ref="AB13:AG13"/>
    <mergeCell ref="AH13:AJ13"/>
    <mergeCell ref="BC10:BE10"/>
    <mergeCell ref="F11:BE11"/>
    <mergeCell ref="F12:G12"/>
    <mergeCell ref="H12:P12"/>
    <mergeCell ref="Q12:R12"/>
    <mergeCell ref="S12:U12"/>
    <mergeCell ref="V12:X12"/>
    <mergeCell ref="Y12:AA12"/>
    <mergeCell ref="AB12:AG12"/>
    <mergeCell ref="AH10:AJ10"/>
    <mergeCell ref="AW12:AY12"/>
    <mergeCell ref="AT10:AV10"/>
    <mergeCell ref="AW10:AY10"/>
    <mergeCell ref="AZ12:BB12"/>
    <mergeCell ref="AZ10:BB10"/>
    <mergeCell ref="AH12:AJ12"/>
    <mergeCell ref="AQ10:AS10"/>
    <mergeCell ref="AN10:AP10"/>
    <mergeCell ref="F10:G10"/>
    <mergeCell ref="H10:P10"/>
    <mergeCell ref="Q10:R10"/>
    <mergeCell ref="S10:U10"/>
    <mergeCell ref="BC12:BE12"/>
    <mergeCell ref="AK12:AM12"/>
    <mergeCell ref="AN12:AP12"/>
    <mergeCell ref="AQ12:AS12"/>
    <mergeCell ref="AT12:AV12"/>
    <mergeCell ref="V10:X10"/>
    <mergeCell ref="Y10:AA10"/>
    <mergeCell ref="AB10:AG10"/>
    <mergeCell ref="Y8:AA9"/>
    <mergeCell ref="V8:X9"/>
    <mergeCell ref="AK10:AM10"/>
    <mergeCell ref="F7:G9"/>
    <mergeCell ref="H7:P9"/>
    <mergeCell ref="Q7:R9"/>
    <mergeCell ref="S7:AA7"/>
    <mergeCell ref="AB7:AG9"/>
    <mergeCell ref="AH7:AS7"/>
    <mergeCell ref="AT7:BE7"/>
    <mergeCell ref="S8:U9"/>
    <mergeCell ref="AW8:AY9"/>
    <mergeCell ref="AZ8:BB9"/>
    <mergeCell ref="BC8:BE9"/>
    <mergeCell ref="AK8:AM9"/>
    <mergeCell ref="AN8:AP9"/>
    <mergeCell ref="AQ8:AS9"/>
    <mergeCell ref="AT8:AV9"/>
    <mergeCell ref="AH8:AJ9"/>
    <mergeCell ref="F18:BE18"/>
    <mergeCell ref="F19:G19"/>
    <mergeCell ref="H19:P19"/>
    <mergeCell ref="Q19:R19"/>
    <mergeCell ref="S19:U19"/>
    <mergeCell ref="V19:X19"/>
    <mergeCell ref="Y19:AA19"/>
    <mergeCell ref="AB19:AG19"/>
    <mergeCell ref="AH19:AJ19"/>
    <mergeCell ref="AK19:AM19"/>
    <mergeCell ref="BC19:BE19"/>
    <mergeCell ref="F23:G23"/>
    <mergeCell ref="H23:P23"/>
    <mergeCell ref="Q23:R23"/>
    <mergeCell ref="S23:U23"/>
    <mergeCell ref="V23:X23"/>
    <mergeCell ref="Y23:AA23"/>
    <mergeCell ref="AB23:AG23"/>
    <mergeCell ref="AH23:AJ23"/>
    <mergeCell ref="AN19:AP19"/>
    <mergeCell ref="AZ22:BB22"/>
    <mergeCell ref="AK23:AM23"/>
    <mergeCell ref="AN23:AP23"/>
    <mergeCell ref="AQ23:AS23"/>
    <mergeCell ref="AT23:AV23"/>
    <mergeCell ref="AZ19:BB19"/>
    <mergeCell ref="AQ19:AS19"/>
    <mergeCell ref="AT19:AV19"/>
    <mergeCell ref="AW19:AY19"/>
    <mergeCell ref="AH22:AJ22"/>
    <mergeCell ref="AK22:AM22"/>
    <mergeCell ref="AN22:AP22"/>
    <mergeCell ref="AQ22:AS22"/>
    <mergeCell ref="AT22:AV22"/>
    <mergeCell ref="AW22:AY22"/>
    <mergeCell ref="AH24:AJ24"/>
    <mergeCell ref="AK24:AM24"/>
    <mergeCell ref="AN24:AP24"/>
    <mergeCell ref="BC24:BE24"/>
    <mergeCell ref="AW23:AY23"/>
    <mergeCell ref="AZ23:BB23"/>
    <mergeCell ref="BC23:BE23"/>
    <mergeCell ref="AQ24:AS24"/>
    <mergeCell ref="AT24:AV24"/>
    <mergeCell ref="AW24:AY24"/>
    <mergeCell ref="AZ24:BB24"/>
    <mergeCell ref="BC22:BE22"/>
    <mergeCell ref="F24:R24"/>
    <mergeCell ref="S24:U24"/>
    <mergeCell ref="V24:X24"/>
    <mergeCell ref="Y24:AA24"/>
    <mergeCell ref="AB24:A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Пользователь Windows</cp:lastModifiedBy>
  <cp:lastPrinted>2018-12-17T09:23:46Z</cp:lastPrinted>
  <dcterms:created xsi:type="dcterms:W3CDTF">2009-07-29T14:29:24Z</dcterms:created>
  <dcterms:modified xsi:type="dcterms:W3CDTF">2020-08-28T10:00:31Z</dcterms:modified>
  <cp:category/>
  <cp:version/>
  <cp:contentType/>
  <cp:contentStatus/>
</cp:coreProperties>
</file>